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2405" windowHeight="11085"/>
  </bookViews>
  <sheets>
    <sheet name="Прил1" sheetId="5" r:id="rId1"/>
    <sheet name="Прил2" sheetId="1" r:id="rId2"/>
    <sheet name="Прил3" sheetId="6" r:id="rId3"/>
    <sheet name="Прил4" sheetId="2" r:id="rId4"/>
    <sheet name="Прил5" sheetId="3" r:id="rId5"/>
    <sheet name="Прил6" sheetId="7" r:id="rId6"/>
    <sheet name="_params" sheetId="4" state="hidden" r:id="rId7"/>
  </sheets>
  <definedNames>
    <definedName name="APPT" localSheetId="0">Прил1!#REF!</definedName>
    <definedName name="APPT" localSheetId="1">Прил2!#REF!</definedName>
    <definedName name="APPT" localSheetId="2">Прил3!#REF!</definedName>
    <definedName name="APPT" localSheetId="3">Прил4!#REF!</definedName>
    <definedName name="APPT" localSheetId="4">Прил5!#REF!</definedName>
    <definedName name="APPT" localSheetId="5">Прил6!#REF!</definedName>
    <definedName name="FILE_NAME" localSheetId="0">Прил1!#REF!</definedName>
    <definedName name="FILE_NAME" localSheetId="1">Прил2!#REF!</definedName>
    <definedName name="FIO" localSheetId="0">Прил1!#REF!</definedName>
    <definedName name="FIO" localSheetId="1">Прил2!#REF!</definedName>
    <definedName name="FIO" localSheetId="2">Прил3!#REF!</definedName>
    <definedName name="FIO" localSheetId="3">Прил4!#REF!</definedName>
    <definedName name="FORM_CODE" localSheetId="0">Прил1!#REF!</definedName>
    <definedName name="FORM_CODE" localSheetId="1">Прил2!#REF!</definedName>
    <definedName name="LAST_CELL" localSheetId="0">Прил1!#REF!</definedName>
    <definedName name="LAST_CELL" localSheetId="1">Прил2!$E$33</definedName>
    <definedName name="LAST_CELL" localSheetId="2">Прил3!$E$28</definedName>
    <definedName name="LAST_CELL" localSheetId="3">Прил4!$E$55</definedName>
    <definedName name="LAST_CELL" localSheetId="4">Прил5!#REF!</definedName>
    <definedName name="LAST_CELL" localSheetId="5">Прил6!#REF!</definedName>
    <definedName name="PARAMS" localSheetId="0">Прил1!#REF!</definedName>
    <definedName name="PARAMS" localSheetId="1">Прил2!$G$3</definedName>
    <definedName name="PERIOD" localSheetId="0">Прил1!$G$1</definedName>
    <definedName name="PERIOD" localSheetId="1">Прил2!#REF!</definedName>
    <definedName name="RANGE_NAMES" localSheetId="0">Прил1!$G$4</definedName>
    <definedName name="RANGE_NAMES" localSheetId="1">Прил2!#REF!</definedName>
    <definedName name="RBEGIN_1" localSheetId="0">Прил1!$A$14</definedName>
    <definedName name="RBEGIN_1" localSheetId="1">Прил2!$A$14</definedName>
    <definedName name="RBEGIN_1" localSheetId="2">Прил3!$A$15</definedName>
    <definedName name="RBEGIN_1" localSheetId="3">Прил4!$A$18</definedName>
    <definedName name="RBEGIN_1" localSheetId="4">Прил5!$A$16</definedName>
    <definedName name="RBEGIN_1" localSheetId="5">Прил6!$A$17</definedName>
    <definedName name="REG_DATE" localSheetId="0">Прил1!#REF!</definedName>
    <definedName name="REG_DATE" localSheetId="1">Прил2!#REF!</definedName>
    <definedName name="REND_1" localSheetId="0">Прил1!#REF!</definedName>
    <definedName name="REND_1" localSheetId="1">Прил2!$A$33</definedName>
    <definedName name="REND_1" localSheetId="2">Прил3!$A$29</definedName>
    <definedName name="REND_1" localSheetId="3">Прил4!$A$56</definedName>
    <definedName name="REND_1" localSheetId="4">Прил5!#REF!</definedName>
    <definedName name="REND_1" localSheetId="5">Прил6!$A$28</definedName>
    <definedName name="S_520" localSheetId="4">Прил5!#REF!</definedName>
    <definedName name="S_520" localSheetId="5">Прил6!#REF!</definedName>
    <definedName name="S_620" localSheetId="4">Прил5!#REF!</definedName>
    <definedName name="S_620" localSheetId="5">Прил6!#REF!</definedName>
    <definedName name="S_700" localSheetId="4">Прил5!$A$18</definedName>
    <definedName name="S_700" localSheetId="5">Прил6!$A$19</definedName>
    <definedName name="S_700A" localSheetId="4">Прил5!$A$19</definedName>
    <definedName name="S_700A" localSheetId="5">Прил6!$A$20</definedName>
    <definedName name="SIGN" localSheetId="0">Прил1!$A$16:$C$16</definedName>
    <definedName name="SIGN" localSheetId="1">Прил2!$A$16:$C$16</definedName>
    <definedName name="SIGN" localSheetId="2">Прил3!#REF!</definedName>
    <definedName name="SIGN" localSheetId="3">Прил4!#REF!</definedName>
    <definedName name="SIGN" localSheetId="4">Прил5!#REF!</definedName>
    <definedName name="SIGN" localSheetId="5">Прил6!#REF!</definedName>
    <definedName name="SRC_CODE" localSheetId="0">Прил1!$G$3</definedName>
    <definedName name="SRC_CODE" localSheetId="1">Прил2!#REF!</definedName>
    <definedName name="SRC_KIND" localSheetId="0">Прил1!$G$2</definedName>
    <definedName name="SRC_KIND" localSheetId="1">Прил2!#REF!</definedName>
  </definedNames>
  <calcPr calcId="162913"/>
</workbook>
</file>

<file path=xl/calcChain.xml><?xml version="1.0" encoding="utf-8"?>
<calcChain xmlns="http://schemas.openxmlformats.org/spreadsheetml/2006/main">
  <c r="D21" i="7" l="1"/>
  <c r="D22" i="7"/>
  <c r="D23" i="7"/>
  <c r="C19" i="3"/>
  <c r="C18" i="3" s="1"/>
  <c r="C16" i="3" s="1"/>
  <c r="E52" i="2"/>
  <c r="F52" i="2"/>
  <c r="E46" i="2"/>
  <c r="F46" i="2"/>
  <c r="E45" i="2"/>
  <c r="F45" i="2"/>
  <c r="E44" i="2"/>
  <c r="F44" i="2"/>
  <c r="E42" i="2"/>
  <c r="F42" i="2"/>
  <c r="E30" i="2"/>
  <c r="F30" i="2"/>
  <c r="E26" i="2"/>
  <c r="F26" i="2"/>
  <c r="E25" i="2"/>
  <c r="F25" i="2"/>
  <c r="E25" i="6"/>
  <c r="F25" i="6"/>
  <c r="E32" i="1"/>
  <c r="F32" i="1"/>
  <c r="E31" i="1"/>
  <c r="F31" i="1"/>
  <c r="E19" i="1"/>
  <c r="E20" i="1"/>
  <c r="D20" i="7" l="1"/>
  <c r="D27" i="7"/>
  <c r="D26" i="7" s="1"/>
  <c r="D25" i="7" s="1"/>
  <c r="C20" i="7"/>
  <c r="C17" i="7" s="1"/>
  <c r="C21" i="7"/>
  <c r="C22" i="7"/>
  <c r="C23" i="7"/>
  <c r="C25" i="7"/>
  <c r="C26" i="7"/>
  <c r="C19" i="7" l="1"/>
  <c r="D19" i="3" l="1"/>
  <c r="D16" i="3" s="1"/>
  <c r="F20" i="2"/>
  <c r="F22" i="2"/>
  <c r="F23" i="2"/>
  <c r="F24" i="2"/>
  <c r="F27" i="2"/>
  <c r="F28" i="2"/>
  <c r="F29" i="2"/>
  <c r="F31" i="2"/>
  <c r="F32" i="2"/>
  <c r="F33" i="2"/>
  <c r="F34" i="2"/>
  <c r="F35" i="2"/>
  <c r="F36" i="2"/>
  <c r="F37" i="2"/>
  <c r="F38" i="2"/>
  <c r="F39" i="2"/>
  <c r="F40" i="2"/>
  <c r="F41" i="2"/>
  <c r="F43" i="2"/>
  <c r="F47" i="2"/>
  <c r="F49" i="2"/>
  <c r="F50" i="2"/>
  <c r="F51" i="2"/>
  <c r="F53" i="2"/>
  <c r="F54" i="2"/>
  <c r="E20" i="2"/>
  <c r="E22" i="2"/>
  <c r="E23" i="2"/>
  <c r="E24" i="2"/>
  <c r="E27" i="2"/>
  <c r="E28" i="2"/>
  <c r="E29" i="2"/>
  <c r="E31" i="2"/>
  <c r="E32" i="2"/>
  <c r="E33" i="2"/>
  <c r="E34" i="2"/>
  <c r="E35" i="2"/>
  <c r="E36" i="2"/>
  <c r="E37" i="2"/>
  <c r="E38" i="2"/>
  <c r="E39" i="2"/>
  <c r="E40" i="2"/>
  <c r="E41" i="2"/>
  <c r="E43" i="2"/>
  <c r="E47" i="2"/>
  <c r="E49" i="2"/>
  <c r="E50" i="2"/>
  <c r="E51" i="2"/>
  <c r="E53" i="2"/>
  <c r="E54" i="2"/>
  <c r="F18" i="2"/>
  <c r="E18" i="2"/>
  <c r="F18" i="6"/>
  <c r="F19" i="6"/>
  <c r="F20" i="6"/>
  <c r="F21" i="6"/>
  <c r="F22" i="6"/>
  <c r="F23" i="6"/>
  <c r="F24" i="6"/>
  <c r="F26" i="6"/>
  <c r="F27" i="6"/>
  <c r="F17" i="6"/>
  <c r="F15" i="6"/>
  <c r="E18" i="1"/>
  <c r="E17" i="1"/>
  <c r="F15" i="1"/>
  <c r="E15" i="1"/>
  <c r="F33" i="1"/>
  <c r="F29" i="1"/>
  <c r="F30" i="1"/>
  <c r="F26" i="1"/>
  <c r="F27" i="1"/>
  <c r="F28" i="1"/>
  <c r="F24" i="1"/>
  <c r="F25" i="1"/>
  <c r="F21" i="1"/>
  <c r="F22" i="1"/>
  <c r="F23" i="1"/>
  <c r="E21" i="1"/>
  <c r="E22" i="1"/>
  <c r="E23" i="1"/>
  <c r="E24" i="1"/>
  <c r="E25" i="1"/>
  <c r="E26" i="1"/>
  <c r="E27" i="1"/>
  <c r="E28" i="1"/>
  <c r="E29" i="1"/>
  <c r="E30" i="1"/>
  <c r="E33" i="1"/>
  <c r="F14" i="1"/>
  <c r="E14" i="1"/>
  <c r="F16" i="5"/>
  <c r="F17" i="5"/>
  <c r="F18" i="5"/>
  <c r="F19" i="5"/>
  <c r="F20" i="5"/>
  <c r="F21" i="5"/>
  <c r="F14" i="5"/>
  <c r="E16" i="5"/>
  <c r="E17" i="5"/>
  <c r="E18" i="5"/>
  <c r="E19" i="5"/>
  <c r="E20" i="5"/>
  <c r="E21" i="5"/>
  <c r="E14" i="5"/>
  <c r="E27" i="6"/>
  <c r="E26" i="6"/>
  <c r="E24" i="6"/>
  <c r="E23" i="6"/>
  <c r="E22" i="6"/>
  <c r="E21" i="6"/>
  <c r="E20" i="6"/>
  <c r="E19" i="6"/>
  <c r="E18" i="6"/>
  <c r="E16" i="6"/>
  <c r="E15" i="6"/>
  <c r="D17" i="7" l="1"/>
  <c r="D19" i="7"/>
  <c r="D18" i="3"/>
</calcChain>
</file>

<file path=xl/sharedStrings.xml><?xml version="1.0" encoding="utf-8"?>
<sst xmlns="http://schemas.openxmlformats.org/spreadsheetml/2006/main" count="289" uniqueCount="197">
  <si>
    <t>01.01.2022</t>
  </si>
  <si>
    <t xml:space="preserve">                                 1. Доходы бюджета</t>
  </si>
  <si>
    <t xml:space="preserve"> Наименование показателя</t>
  </si>
  <si>
    <t>Код дохода по бюджетной классификации</t>
  </si>
  <si>
    <t>Утвержденные бюджетные назначения</t>
  </si>
  <si>
    <t>Исполнено</t>
  </si>
  <si>
    <t>4</t>
  </si>
  <si>
    <t>5</t>
  </si>
  <si>
    <t>6</t>
  </si>
  <si>
    <t>Доходы бюджета - всего</t>
  </si>
  <si>
    <t>X</t>
  </si>
  <si>
    <t>в том числе: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</si>
  <si>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</si>
  <si>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</si>
  <si>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</si>
  <si>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</si>
  <si>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-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</si>
  <si>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</si>
  <si>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</si>
  <si>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Акцизы по подакцизным товарам (продукции), производимым на территории Российской Федерации</t>
  </si>
  <si>
    <t>100 10302000010000110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</si>
  <si>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</si>
  <si>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</si>
  <si>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</si>
  <si>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</si>
  <si>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</si>
  <si>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</si>
  <si>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</si>
  <si>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100 10302261010000110</t>
  </si>
  <si>
    <t>Единый сельскохозяйственный налог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</si>
  <si>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</si>
  <si>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</si>
  <si>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</si>
  <si>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</si>
  <si>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</si>
  <si>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</si>
  <si>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</si>
  <si>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</si>
  <si>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</si>
  <si>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</si>
  <si>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</si>
  <si>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</si>
  <si>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</si>
  <si>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БЕЗВОЗМЕЗДНЫЕ ПОСТУПЛЕНИЯ ОТ ДРУГИХ БЮДЖЕТОВ БЮДЖЕТНОЙ СИСТЕМЫ РОССИЙСКОЙ ФЕДЕРАЦИИ</t>
  </si>
  <si>
    <t>703 20200000000000000</t>
  </si>
  <si>
    <t>Дотации бюджетам сельских поселений на выравнивание бюджетной обеспеченности из бюджетов муниципальных районов</t>
  </si>
  <si>
    <t>703 20216001100000150</t>
  </si>
  <si>
    <t>Дотации бюджетам сельских поселений на выравнивание бюджетной обеспеченности за счет субвенции из республиканского бюджета Кабардино-Балкарской Республики</t>
  </si>
  <si>
    <t>703 20216001107001150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</si>
  <si>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</si>
  <si>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703 20235118100000150</t>
  </si>
  <si>
    <t>Код расхода по бюджетной классификации</t>
  </si>
  <si>
    <t>Расходы бюджета - всего</t>
  </si>
  <si>
    <t>x</t>
  </si>
  <si>
    <t>Фонд оплаты труда государственных (муниципальных) органов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</si>
  <si>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</si>
  <si>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Закупка товаров, работ, услуг в сфере информационно-коммуникационных технологий</t>
  </si>
  <si>
    <t>Прочая закупка товаров, работ и услуг</t>
  </si>
  <si>
    <t>Закупка энергетических ресурсов</t>
  </si>
  <si>
    <t>Иные межбюджетные трансферты</t>
  </si>
  <si>
    <t>Уплата налога на имущество организаций и земельного налога</t>
  </si>
  <si>
    <t>Уплата иных платежей</t>
  </si>
  <si>
    <t>Резервные средства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</si>
  <si>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</si>
  <si>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</si>
  <si>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</si>
  <si>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</si>
  <si>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</si>
  <si>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Мобилизационная и вневойсковая подготовка</t>
  </si>
  <si>
    <t>Дорожное хозяйство (дорожные фонды)</t>
  </si>
  <si>
    <t>Другие вопросы в области национальной экономики</t>
  </si>
  <si>
    <t>Закупка товаров, работ, услуг в целях капитального ремонта государственного (муниципального) имущества</t>
  </si>
  <si>
    <t>Благоустройство</t>
  </si>
  <si>
    <t>Фонд оплаты труда учреждений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</si>
  <si>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</si>
  <si>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Культура</t>
  </si>
  <si>
    <t>Результат исполнения бюджета (дефицит / профицит)</t>
  </si>
  <si>
    <t xml:space="preserve">x                    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</si>
  <si>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</si>
  <si>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</si>
  <si>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Изменение остатков средств</t>
  </si>
  <si>
    <t>Изменение остатков средств на счетах по учету средств бюджета</t>
  </si>
  <si>
    <t>увеличение остатков средств, всего</t>
  </si>
  <si>
    <t>703 01050000000000500</t>
  </si>
  <si>
    <t>Увеличение прочих остатков денежных средств бюджетов сельских поселений</t>
  </si>
  <si>
    <t>703 01050201100000510</t>
  </si>
  <si>
    <t>уменьшение остатков средств, всего</t>
  </si>
  <si>
    <t>703 01050000000000600</t>
  </si>
  <si>
    <t>Уменьшение прочих остатков денежных средств бюджетов сельских поселений</t>
  </si>
  <si>
    <t>703 01050201100000610</t>
  </si>
  <si>
    <t>Доходы/EXPORT_SRC_KIND</t>
  </si>
  <si>
    <t>Доходы/FORM_CODE</t>
  </si>
  <si>
    <t>117</t>
  </si>
  <si>
    <t>Доходы/REG_DATE</t>
  </si>
  <si>
    <t>Доходы/RANGE_NAMES</t>
  </si>
  <si>
    <t>1</t>
  </si>
  <si>
    <t>Доходы/EXPORT_PARAM_SRC_KIND</t>
  </si>
  <si>
    <t>3</t>
  </si>
  <si>
    <t>Доходы/FinTexExportButtonView</t>
  </si>
  <si>
    <t/>
  </si>
  <si>
    <t>Доходы/PARAMS</t>
  </si>
  <si>
    <t>Доходы/FILE_NAME</t>
  </si>
  <si>
    <t>C:\117Y01.txt</t>
  </si>
  <si>
    <t>Доходы/EXPORT_SRC_CODE</t>
  </si>
  <si>
    <t>004002014</t>
  </si>
  <si>
    <t>Доходы/PERIOD</t>
  </si>
  <si>
    <t>Результат исполнения (+,-)</t>
  </si>
  <si>
    <t>% исполнения</t>
  </si>
  <si>
    <t>подвидов доходов классификации сектора государственного управления</t>
  </si>
  <si>
    <t xml:space="preserve">Приложение №1 </t>
  </si>
  <si>
    <t>сектора государственного управления</t>
  </si>
  <si>
    <t>Приложение №6</t>
  </si>
  <si>
    <t xml:space="preserve">Приложение №5 </t>
  </si>
  <si>
    <t xml:space="preserve">Приложение №4 </t>
  </si>
  <si>
    <t xml:space="preserve">Приложение №3 </t>
  </si>
  <si>
    <t>О Т Ч Е Т</t>
  </si>
  <si>
    <t xml:space="preserve">703 0102  </t>
  </si>
  <si>
    <t>703 0104</t>
  </si>
  <si>
    <t>703 0106</t>
  </si>
  <si>
    <t>703 0111</t>
  </si>
  <si>
    <t>703 0113</t>
  </si>
  <si>
    <t>703 0203</t>
  </si>
  <si>
    <t>703 0409</t>
  </si>
  <si>
    <t>703 0412</t>
  </si>
  <si>
    <t>703 0503</t>
  </si>
  <si>
    <t>703 0801</t>
  </si>
  <si>
    <t xml:space="preserve">по расходам бюджета по разделам, подразделам, целевым статьям и видам расходов </t>
  </si>
  <si>
    <t xml:space="preserve">703 0106 9390079390 540 </t>
  </si>
  <si>
    <t xml:space="preserve">703 0111 3920220540 870 </t>
  </si>
  <si>
    <t xml:space="preserve">703 0113 15Г00715Г0 540 </t>
  </si>
  <si>
    <t xml:space="preserve">703 0113 7710092794 853 </t>
  </si>
  <si>
    <t xml:space="preserve">703 0203 9990051180 121 </t>
  </si>
  <si>
    <t xml:space="preserve">703 0203 9990051180 129 </t>
  </si>
  <si>
    <t xml:space="preserve">703 0409 2420192058 244 </t>
  </si>
  <si>
    <t xml:space="preserve">703 0409 2420192058 247 </t>
  </si>
  <si>
    <t xml:space="preserve">703 0412 15Г0099998 244 </t>
  </si>
  <si>
    <t xml:space="preserve">703 0801 1120190059 111 </t>
  </si>
  <si>
    <t xml:space="preserve">703 0801 1120190059 244 </t>
  </si>
  <si>
    <t xml:space="preserve">703 0801 1120190059 851 </t>
  </si>
  <si>
    <t xml:space="preserve">703 0801 1120190059 119 </t>
  </si>
  <si>
    <t xml:space="preserve">                   Источники финансирования дефицита бюджета с.п.Шордаково</t>
  </si>
  <si>
    <t>по кодам классификации источников финансирования дефицита бюджета</t>
  </si>
  <si>
    <t>703 01000000000000000</t>
  </si>
  <si>
    <t>703 01050000000000000</t>
  </si>
  <si>
    <t xml:space="preserve">                    Источники финансирования дефицита бюджета</t>
  </si>
  <si>
    <t>с.п.Шордаково по кодам групп, подгрупп, статей, видов источников</t>
  </si>
  <si>
    <t>финансирования дефицита бюджета</t>
  </si>
  <si>
    <t>увеличение прочих остатков средств бюджетов</t>
  </si>
  <si>
    <t>уменьшение прочих остатков средств бюджета</t>
  </si>
  <si>
    <t>703 01050200000000600</t>
  </si>
  <si>
    <t>703 01050201000000600</t>
  </si>
  <si>
    <t>уменьшение прочих остатков денежных средств бюджета</t>
  </si>
  <si>
    <t>703 01050200000000500</t>
  </si>
  <si>
    <t>703 01050201000000500</t>
  </si>
  <si>
    <t>увеличение прочих остатков денежных средств бюджетов</t>
  </si>
  <si>
    <t xml:space="preserve">Приложение №2 </t>
  </si>
  <si>
    <t xml:space="preserve">703 0106 3920373920 540 </t>
  </si>
  <si>
    <t xml:space="preserve">                              Доходы бюджета сельского поселения Шордаково за 2024 год по кодам видов доходов,                                                                                            </t>
  </si>
  <si>
    <t>Доходы бюджета сельского поселения Шородаково за 2024 год по кодам классификации доходов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</si>
  <si>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</si>
  <si>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</si>
  <si>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</si>
  <si>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</si>
  <si>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183 10102080010000110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</si>
  <si>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(сумма платежа (перерасчеты, недоимка и задолженность по соответствующему платежу, в том числе по отмененному)</t>
  </si>
  <si>
    <t>703 20220216100000150</t>
  </si>
  <si>
    <t>Субсидии бюджетам сельских поселений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</si>
  <si>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Субсидии бюджетам сельских поселений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</si>
  <si>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703 20225555100000150</t>
  </si>
  <si>
    <t>по расходам бюджетапо ведомственной структуре расходов местного бюджета с.п.Шордаково за 2024 год</t>
  </si>
  <si>
    <t>703 0502</t>
  </si>
  <si>
    <t>Коммунальное хозяйство</t>
  </si>
  <si>
    <t>местного бюджета с.п.Шордаково на 2024 год</t>
  </si>
  <si>
    <t>Иные выплаты персоналу государственных (муниципальных) органов, за исключением фонда оплаты труда</t>
  </si>
  <si>
    <t xml:space="preserve">703 0102 7710090011 121 </t>
  </si>
  <si>
    <t>703 0102 7710090011 122</t>
  </si>
  <si>
    <t xml:space="preserve">703 0102 7710090011 129 </t>
  </si>
  <si>
    <t xml:space="preserve">703 0104 7720090011 121 </t>
  </si>
  <si>
    <t xml:space="preserve">703 0104 7720090011 129 </t>
  </si>
  <si>
    <t>703 0104 7820090020 121</t>
  </si>
  <si>
    <t>703 0104 7820090020 129</t>
  </si>
  <si>
    <t xml:space="preserve">703 0104 7720090020 242 </t>
  </si>
  <si>
    <t xml:space="preserve">703 0104 7720090020 244 </t>
  </si>
  <si>
    <t xml:space="preserve">704 0104 7720090071 247 </t>
  </si>
  <si>
    <t>703 0104 7720090071 244</t>
  </si>
  <si>
    <t xml:space="preserve">703 0104 7720090020 851 </t>
  </si>
  <si>
    <t xml:space="preserve">703 0104 7720090020 852 </t>
  </si>
  <si>
    <t xml:space="preserve">703 0409 24201S3000 851   </t>
  </si>
  <si>
    <t>703 0412 3941292064 244</t>
  </si>
  <si>
    <t>703 0502 0521299998 244</t>
  </si>
  <si>
    <t>703 0503 052F2 55550 243</t>
  </si>
  <si>
    <t>703 0503 0599980010 247</t>
  </si>
  <si>
    <t>703 0503 0599999999 244</t>
  </si>
  <si>
    <t xml:space="preserve">703 0801 1120190071 247 </t>
  </si>
  <si>
    <t xml:space="preserve">703 0801 1120190071 244 </t>
  </si>
  <si>
    <t>к Решению  №1/35-7 от 03.06.2025</t>
  </si>
  <si>
    <t>к Решению   №1/35-7 от 03.06.2025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</si>
</sst>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?"/>
  </numFmts>
  <fonts count="14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  <font>
      <b/>
      <sz val="11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 Cyr"/>
    </font>
    <font>
      <b/>
      <sz val="10"/>
      <name val="Arial"/>
      <family val="2"/>
      <charset val="204"/>
    </font>
    <font>
      <b/>
      <sz val="12"/>
      <name val="Arial Cyr"/>
    </font>
    <font>
      <sz val="12"/>
      <name val="Arial Cyr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1" fillId="0" borderId="0" xfId="0" applyFont="1" applyBorder="1" applyAlignment="1" applyProtection="1"/>
    <xf numFmtId="0" fontId="2" fillId="0" borderId="10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14" xfId="0" applyNumberFormat="1" applyFont="1" applyBorder="1" applyAlignment="1" applyProtection="1">
      <alignment horizontal="center"/>
    </xf>
    <xf numFmtId="0" fontId="2" fillId="0" borderId="23" xfId="0" applyFont="1" applyBorder="1" applyAlignment="1" applyProtection="1">
      <alignment horizontal="left"/>
    </xf>
    <xf numFmtId="0" fontId="2" fillId="0" borderId="24" xfId="0" applyFont="1" applyBorder="1" applyAlignment="1" applyProtection="1">
      <alignment horizontal="center"/>
    </xf>
    <xf numFmtId="49" fontId="2" fillId="0" borderId="2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26" xfId="0" applyFont="1" applyBorder="1" applyAlignment="1" applyProtection="1">
      <alignment vertical="center" wrapText="1"/>
    </xf>
    <xf numFmtId="49" fontId="2" fillId="0" borderId="26" xfId="0" applyNumberFormat="1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vertical="center" wrapText="1"/>
    </xf>
    <xf numFmtId="49" fontId="2" fillId="0" borderId="22" xfId="0" applyNumberFormat="1" applyFont="1" applyBorder="1" applyAlignment="1" applyProtection="1">
      <alignment horizontal="center" vertical="center" wrapText="1"/>
    </xf>
    <xf numFmtId="49" fontId="2" fillId="0" borderId="11" xfId="0" applyNumberFormat="1" applyFont="1" applyBorder="1" applyAlignment="1" applyProtection="1">
      <alignment horizontal="center" vertical="center"/>
    </xf>
    <xf numFmtId="49" fontId="4" fillId="0" borderId="22" xfId="0" applyNumberFormat="1" applyFont="1" applyBorder="1" applyAlignment="1" applyProtection="1">
      <alignment horizontal="center"/>
    </xf>
    <xf numFmtId="0" fontId="3" fillId="0" borderId="18" xfId="0" applyFont="1" applyBorder="1" applyAlignment="1" applyProtection="1">
      <alignment horizontal="center"/>
    </xf>
    <xf numFmtId="0" fontId="3" fillId="0" borderId="19" xfId="0" applyFont="1" applyBorder="1" applyAlignment="1" applyProtection="1">
      <alignment horizontal="right"/>
    </xf>
    <xf numFmtId="0" fontId="3" fillId="0" borderId="19" xfId="0" applyFont="1" applyBorder="1" applyAlignment="1" applyProtection="1"/>
    <xf numFmtId="0" fontId="3" fillId="0" borderId="2" xfId="0" applyFont="1" applyBorder="1" applyAlignment="1" applyProtection="1"/>
    <xf numFmtId="0" fontId="3" fillId="0" borderId="28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8" xfId="0" applyFont="1" applyBorder="1" applyAlignment="1" applyProtection="1">
      <alignment horizontal="right"/>
    </xf>
    <xf numFmtId="0" fontId="3" fillId="0" borderId="23" xfId="0" applyFont="1" applyBorder="1" applyAlignment="1" applyProtection="1">
      <alignment horizontal="left"/>
    </xf>
    <xf numFmtId="0" fontId="3" fillId="0" borderId="24" xfId="0" applyFont="1" applyBorder="1" applyAlignment="1" applyProtection="1">
      <alignment horizontal="left"/>
    </xf>
    <xf numFmtId="49" fontId="3" fillId="0" borderId="24" xfId="0" applyNumberFormat="1" applyFont="1" applyBorder="1" applyAlignment="1" applyProtection="1"/>
    <xf numFmtId="0" fontId="0" fillId="0" borderId="15" xfId="0" applyBorder="1"/>
    <xf numFmtId="0" fontId="0" fillId="0" borderId="0" xfId="0" applyBorder="1"/>
    <xf numFmtId="49" fontId="2" fillId="0" borderId="0" xfId="0" applyNumberFormat="1" applyFont="1" applyBorder="1" applyAlignment="1" applyProtection="1">
      <alignment horizontal="center"/>
    </xf>
    <xf numFmtId="4" fontId="3" fillId="0" borderId="15" xfId="0" applyNumberFormat="1" applyFont="1" applyBorder="1" applyAlignment="1" applyProtection="1">
      <alignment horizontal="right"/>
    </xf>
    <xf numFmtId="4" fontId="3" fillId="0" borderId="16" xfId="0" applyNumberFormat="1" applyFont="1" applyBorder="1" applyAlignment="1" applyProtection="1">
      <alignment horizontal="right"/>
    </xf>
    <xf numFmtId="4" fontId="3" fillId="0" borderId="14" xfId="0" applyNumberFormat="1" applyFont="1" applyBorder="1" applyAlignment="1" applyProtection="1">
      <alignment horizontal="right"/>
    </xf>
    <xf numFmtId="4" fontId="3" fillId="0" borderId="19" xfId="0" applyNumberFormat="1" applyFont="1" applyBorder="1" applyAlignment="1" applyProtection="1">
      <alignment horizontal="right"/>
    </xf>
    <xf numFmtId="4" fontId="3" fillId="0" borderId="9" xfId="0" applyNumberFormat="1" applyFont="1" applyBorder="1" applyAlignment="1" applyProtection="1">
      <alignment horizontal="right"/>
    </xf>
    <xf numFmtId="2" fontId="0" fillId="0" borderId="15" xfId="0" applyNumberFormat="1" applyBorder="1"/>
    <xf numFmtId="49" fontId="3" fillId="0" borderId="18" xfId="0" applyNumberFormat="1" applyFont="1" applyBorder="1" applyAlignment="1" applyProtection="1">
      <alignment horizontal="center"/>
    </xf>
    <xf numFmtId="49" fontId="3" fillId="0" borderId="22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vertical="center"/>
    </xf>
    <xf numFmtId="49" fontId="2" fillId="0" borderId="22" xfId="0" applyNumberFormat="1" applyFont="1" applyBorder="1" applyAlignment="1" applyProtection="1">
      <alignment vertical="center"/>
    </xf>
    <xf numFmtId="4" fontId="3" fillId="0" borderId="30" xfId="0" applyNumberFormat="1" applyFont="1" applyBorder="1" applyAlignment="1" applyProtection="1">
      <alignment horizontal="right"/>
    </xf>
    <xf numFmtId="4" fontId="10" fillId="0" borderId="9" xfId="0" applyNumberFormat="1" applyFont="1" applyBorder="1" applyAlignment="1" applyProtection="1">
      <alignment horizontal="right"/>
    </xf>
    <xf numFmtId="4" fontId="10" fillId="0" borderId="22" xfId="0" applyNumberFormat="1" applyFont="1" applyBorder="1" applyAlignment="1" applyProtection="1">
      <alignment horizontal="right"/>
    </xf>
    <xf numFmtId="2" fontId="9" fillId="0" borderId="15" xfId="0" applyNumberFormat="1" applyFont="1" applyBorder="1"/>
    <xf numFmtId="0" fontId="6" fillId="0" borderId="19" xfId="0" applyFont="1" applyBorder="1" applyAlignment="1" applyProtection="1">
      <alignment horizontal="right"/>
    </xf>
    <xf numFmtId="0" fontId="6" fillId="0" borderId="19" xfId="0" applyFont="1" applyBorder="1" applyAlignment="1" applyProtection="1"/>
    <xf numFmtId="4" fontId="6" fillId="0" borderId="9" xfId="0" applyNumberFormat="1" applyFont="1" applyBorder="1" applyAlignment="1" applyProtection="1">
      <alignment horizontal="right"/>
    </xf>
    <xf numFmtId="4" fontId="6" fillId="0" borderId="22" xfId="0" applyNumberFormat="1" applyFont="1" applyBorder="1" applyAlignment="1" applyProtection="1">
      <alignment horizontal="right"/>
    </xf>
    <xf numFmtId="49" fontId="2" fillId="0" borderId="20" xfId="0" applyNumberFormat="1" applyFont="1" applyBorder="1" applyAlignment="1" applyProtection="1">
      <alignment horizontal="left" wrapText="1"/>
    </xf>
    <xf numFmtId="49" fontId="2" fillId="0" borderId="25" xfId="0" applyNumberFormat="1" applyFont="1" applyBorder="1" applyAlignment="1" applyProtection="1">
      <alignment horizontal="center"/>
    </xf>
    <xf numFmtId="4" fontId="3" fillId="0" borderId="4" xfId="0" applyNumberFormat="1" applyFont="1" applyBorder="1" applyAlignment="1" applyProtection="1">
      <alignment horizontal="right"/>
    </xf>
    <xf numFmtId="4" fontId="2" fillId="0" borderId="5" xfId="0" applyNumberFormat="1" applyFont="1" applyBorder="1" applyAlignment="1" applyProtection="1">
      <alignment horizontal="right"/>
    </xf>
    <xf numFmtId="0" fontId="9" fillId="0" borderId="0" xfId="0" applyFont="1"/>
    <xf numFmtId="4" fontId="3" fillId="0" borderId="31" xfId="0" applyNumberFormat="1" applyFont="1" applyBorder="1" applyAlignment="1" applyProtection="1">
      <alignment horizontal="right"/>
    </xf>
    <xf numFmtId="0" fontId="12" fillId="0" borderId="0" xfId="0" applyFont="1" applyBorder="1" applyAlignment="1" applyProtection="1">
      <alignment horizontal="center"/>
    </xf>
    <xf numFmtId="49" fontId="13" fillId="0" borderId="0" xfId="0" applyNumberFormat="1" applyFont="1" applyBorder="1" applyAlignment="1" applyProtection="1">
      <alignment horizontal="center"/>
    </xf>
    <xf numFmtId="49" fontId="10" fillId="0" borderId="21" xfId="0" applyNumberFormat="1" applyFont="1" applyBorder="1" applyAlignment="1" applyProtection="1">
      <alignment horizontal="left" wrapText="1"/>
    </xf>
    <xf numFmtId="49" fontId="10" fillId="0" borderId="22" xfId="0" applyNumberFormat="1" applyFont="1" applyBorder="1" applyAlignment="1" applyProtection="1">
      <alignment horizontal="center"/>
    </xf>
    <xf numFmtId="0" fontId="3" fillId="0" borderId="17" xfId="0" applyFont="1" applyBorder="1" applyAlignment="1" applyProtection="1"/>
    <xf numFmtId="49" fontId="3" fillId="0" borderId="13" xfId="0" applyNumberFormat="1" applyFont="1" applyBorder="1" applyAlignment="1" applyProtection="1">
      <alignment horizontal="left" wrapText="1"/>
    </xf>
    <xf numFmtId="49" fontId="3" fillId="0" borderId="14" xfId="0" applyNumberFormat="1" applyFont="1" applyBorder="1" applyAlignment="1" applyProtection="1">
      <alignment horizontal="center"/>
    </xf>
    <xf numFmtId="49" fontId="3" fillId="0" borderId="27" xfId="0" applyNumberFormat="1" applyFont="1" applyBorder="1" applyAlignment="1" applyProtection="1">
      <alignment horizontal="left" wrapText="1"/>
    </xf>
    <xf numFmtId="49" fontId="3" fillId="0" borderId="29" xfId="0" applyNumberFormat="1" applyFont="1" applyBorder="1" applyAlignment="1" applyProtection="1">
      <alignment horizontal="center"/>
    </xf>
    <xf numFmtId="2" fontId="11" fillId="0" borderId="9" xfId="0" applyNumberFormat="1" applyFont="1" applyBorder="1"/>
    <xf numFmtId="0" fontId="8" fillId="0" borderId="1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2" fontId="9" fillId="0" borderId="9" xfId="0" applyNumberFormat="1" applyFont="1" applyBorder="1"/>
    <xf numFmtId="0" fontId="0" fillId="0" borderId="34" xfId="0" applyBorder="1"/>
    <xf numFmtId="49" fontId="3" fillId="0" borderId="17" xfId="0" applyNumberFormat="1" applyFont="1" applyBorder="1" applyAlignment="1" applyProtection="1">
      <alignment horizontal="left" wrapText="1"/>
    </xf>
    <xf numFmtId="49" fontId="3" fillId="0" borderId="21" xfId="0" applyNumberFormat="1" applyFont="1" applyBorder="1" applyAlignment="1" applyProtection="1">
      <alignment horizontal="left" wrapText="1"/>
    </xf>
    <xf numFmtId="164" fontId="3" fillId="0" borderId="21" xfId="0" applyNumberFormat="1" applyFont="1" applyBorder="1" applyAlignment="1" applyProtection="1">
      <alignment horizontal="left" wrapText="1"/>
    </xf>
    <xf numFmtId="49" fontId="6" fillId="0" borderId="22" xfId="0" applyNumberFormat="1" applyFont="1" applyBorder="1" applyAlignment="1" applyProtection="1">
      <alignment horizontal="center"/>
    </xf>
    <xf numFmtId="49" fontId="6" fillId="0" borderId="32" xfId="0" applyNumberFormat="1" applyFont="1" applyBorder="1" applyAlignment="1" applyProtection="1">
      <alignment horizontal="left" wrapText="1"/>
    </xf>
    <xf numFmtId="49" fontId="6" fillId="0" borderId="15" xfId="0" applyNumberFormat="1" applyFont="1" applyBorder="1" applyAlignment="1" applyProtection="1">
      <alignment horizontal="center" wrapText="1"/>
    </xf>
    <xf numFmtId="4" fontId="6" fillId="0" borderId="15" xfId="0" applyNumberFormat="1" applyFont="1" applyBorder="1" applyAlignment="1" applyProtection="1">
      <alignment horizontal="right"/>
    </xf>
    <xf numFmtId="0" fontId="6" fillId="0" borderId="33" xfId="0" applyFont="1" applyBorder="1" applyAlignment="1" applyProtection="1">
      <alignment horizontal="left"/>
    </xf>
    <xf numFmtId="0" fontId="6" fillId="0" borderId="19" xfId="0" applyFont="1" applyBorder="1" applyAlignment="1" applyProtection="1">
      <alignment horizontal="center"/>
    </xf>
    <xf numFmtId="49" fontId="6" fillId="0" borderId="19" xfId="0" applyNumberFormat="1" applyFont="1" applyBorder="1" applyAlignment="1" applyProtection="1">
      <alignment horizontal="center"/>
    </xf>
    <xf numFmtId="0" fontId="8" fillId="0" borderId="0" xfId="0" applyFont="1" applyAlignment="1"/>
    <xf numFmtId="49" fontId="6" fillId="0" borderId="13" xfId="0" applyNumberFormat="1" applyFont="1" applyBorder="1" applyAlignment="1" applyProtection="1">
      <alignment horizontal="left" wrapText="1"/>
    </xf>
    <xf numFmtId="4" fontId="3" fillId="0" borderId="9" xfId="0" applyNumberFormat="1" applyFont="1" applyBorder="1" applyAlignment="1" applyProtection="1">
      <alignment horizontal="right"/>
    </xf>
    <xf numFmtId="4" fontId="6" fillId="0" borderId="9" xfId="0" applyNumberFormat="1" applyFont="1" applyBorder="1" applyAlignment="1" applyProtection="1">
      <alignment horizontal="right"/>
    </xf>
    <xf numFmtId="0" fontId="0" fillId="0" borderId="19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5" fillId="0" borderId="0" xfId="0" applyFont="1" applyBorder="1" applyAlignment="1" applyProtection="1"/>
    <xf numFmtId="0" fontId="7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7" xfId="0" applyNumberFormat="1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25" xfId="0" applyNumberFormat="1" applyFont="1" applyBorder="1" applyAlignment="1" applyProtection="1">
      <alignment horizontal="center" vertical="center" wrapText="1"/>
    </xf>
    <xf numFmtId="49" fontId="2" fillId="0" borderId="26" xfId="0" applyNumberFormat="1" applyFont="1" applyBorder="1" applyAlignment="1" applyProtection="1">
      <alignment horizontal="center" vertical="center" wrapText="1"/>
    </xf>
    <xf numFmtId="49" fontId="2" fillId="0" borderId="22" xfId="0" applyNumberFormat="1" applyFont="1" applyBorder="1" applyAlignment="1" applyProtection="1">
      <alignment horizontal="center" vertical="center" wrapText="1"/>
    </xf>
    <xf numFmtId="49" fontId="3" fillId="0" borderId="0" xfId="0" applyNumberFormat="1" applyFont="1" applyBorder="1" applyAlignment="1" applyProtection="1">
      <alignment wrapText="1"/>
    </xf>
    <xf numFmtId="49" fontId="2" fillId="0" borderId="0" xfId="0" applyNumberFormat="1" applyFont="1" applyBorder="1" applyAlignment="1" applyProtection="1">
      <alignment horizontal="left" wrapText="1"/>
    </xf>
    <xf numFmtId="0" fontId="1" fillId="0" borderId="0" xfId="0" applyFont="1" applyBorder="1" applyAlignment="1" applyProtection="1">
      <alignment horizontal="center"/>
    </xf>
    <xf numFmtId="0" fontId="9" fillId="0" borderId="19" xfId="0" applyFont="1" applyBorder="1" applyAlignment="1">
      <alignment horizontal="center" wrapText="1"/>
    </xf>
    <xf numFmtId="2" fontId="0" fillId="0" borderId="19" xfId="0" applyNumberFormat="1" applyBorder="1"/>
    <xf numFmtId="2" fontId="0" fillId="0" borderId="9" xfId="0" applyNumberFormat="1" applyBorder="1"/>
    <xf numFmtId="4" fontId="3" fillId="0" borderId="19" xfId="0" applyNumberFormat="1" applyFont="1" applyBorder="1" applyAlignment="1" applyProtection="1">
      <alignment horizontal="right"/>
    </xf>
    <xf numFmtId="4" fontId="3" fillId="0" borderId="9" xfId="0" applyNumberFormat="1" applyFont="1" applyBorder="1" applyAlignment="1" applyProtection="1">
      <alignment horizontal="right"/>
    </xf>
    <xf numFmtId="4" fontId="6" fillId="0" borderId="19" xfId="0" applyNumberFormat="1" applyFont="1" applyBorder="1" applyAlignment="1" applyProtection="1">
      <alignment horizontal="right"/>
    </xf>
    <xf numFmtId="4" fontId="6" fillId="0" borderId="9" xfId="0" applyNumberFormat="1" applyFont="1" applyBorder="1" applyAlignment="1" applyProtection="1">
      <alignment horizontal="right"/>
    </xf>
    <xf numFmtId="0" fontId="8" fillId="0" borderId="19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25" xfId="0" applyFont="1" applyBorder="1" applyAlignment="1" applyProtection="1">
      <alignment horizontal="center" vertical="center" wrapText="1"/>
    </xf>
    <xf numFmtId="0" fontId="2" fillId="0" borderId="26" xfId="0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/>
    </xf>
    <xf numFmtId="49" fontId="2" fillId="0" borderId="7" xfId="0" applyNumberFormat="1" applyFont="1" applyBorder="1" applyAlignment="1" applyProtection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2" fillId="0" borderId="0" xfId="0" applyFont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22" xfId="0" applyFont="1" applyBorder="1" applyAlignment="1" applyProtection="1">
      <alignment horizontal="center" vertical="center" wrapText="1"/>
    </xf>
    <xf numFmtId="0" fontId="8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showGridLines="0" tabSelected="1" view="pageLayout" topLeftCell="B1" zoomScaleNormal="100" workbookViewId="0">
      <selection activeCell="D5" sqref="D5"/>
    </sheetView>
  </sheetViews>
  <sheetFormatPr defaultRowHeight="12.75" customHeight="1" x14ac:dyDescent="0.2"/>
  <cols>
    <col min="1" max="1" width="43.7109375" customWidth="1"/>
    <col min="2" max="2" width="26.7109375" customWidth="1"/>
    <col min="3" max="3" width="21" customWidth="1"/>
    <col min="4" max="5" width="18.7109375" customWidth="1"/>
  </cols>
  <sheetData>
    <row r="1" spans="1:6" x14ac:dyDescent="0.2">
      <c r="A1" s="6"/>
      <c r="B1" s="107"/>
      <c r="C1" s="107"/>
      <c r="D1" s="2"/>
      <c r="E1" s="94" t="s">
        <v>109</v>
      </c>
      <c r="F1" s="94"/>
    </row>
    <row r="2" spans="1:6" x14ac:dyDescent="0.2">
      <c r="A2" s="6"/>
      <c r="B2" s="108"/>
      <c r="C2" s="108"/>
      <c r="D2" s="94" t="s">
        <v>195</v>
      </c>
      <c r="E2" s="94"/>
      <c r="F2" s="94"/>
    </row>
    <row r="3" spans="1:6" ht="15" x14ac:dyDescent="0.25">
      <c r="A3" s="91" t="s">
        <v>157</v>
      </c>
      <c r="B3" s="91"/>
      <c r="C3" s="91"/>
      <c r="D3" s="91"/>
      <c r="E3" s="91"/>
      <c r="F3" s="91"/>
    </row>
    <row r="4" spans="1:6" x14ac:dyDescent="0.2">
      <c r="A4" s="92" t="s">
        <v>108</v>
      </c>
      <c r="B4" s="93"/>
      <c r="C4" s="93"/>
      <c r="D4" s="93"/>
      <c r="E4" s="93"/>
      <c r="F4" s="93"/>
    </row>
    <row r="5" spans="1:6" ht="20.25" customHeight="1" thickBot="1" x14ac:dyDescent="0.3">
      <c r="A5" s="109" t="s">
        <v>1</v>
      </c>
      <c r="B5" s="109"/>
      <c r="C5" s="109"/>
      <c r="D5" s="1"/>
      <c r="E5" s="7"/>
    </row>
    <row r="6" spans="1:6" ht="4.1500000000000004" customHeight="1" x14ac:dyDescent="0.2">
      <c r="A6" s="95" t="s">
        <v>2</v>
      </c>
      <c r="B6" s="98" t="s">
        <v>3</v>
      </c>
      <c r="C6" s="101" t="s">
        <v>4</v>
      </c>
      <c r="D6" s="101" t="s">
        <v>5</v>
      </c>
      <c r="E6" s="104" t="s">
        <v>106</v>
      </c>
      <c r="F6" s="88" t="s">
        <v>107</v>
      </c>
    </row>
    <row r="7" spans="1:6" ht="3.6" customHeight="1" x14ac:dyDescent="0.2">
      <c r="A7" s="96"/>
      <c r="B7" s="99"/>
      <c r="C7" s="102"/>
      <c r="D7" s="102"/>
      <c r="E7" s="105"/>
      <c r="F7" s="89"/>
    </row>
    <row r="8" spans="1:6" ht="3" customHeight="1" x14ac:dyDescent="0.2">
      <c r="A8" s="96"/>
      <c r="B8" s="99"/>
      <c r="C8" s="102"/>
      <c r="D8" s="102"/>
      <c r="E8" s="105"/>
      <c r="F8" s="89"/>
    </row>
    <row r="9" spans="1:6" ht="3" customHeight="1" x14ac:dyDescent="0.2">
      <c r="A9" s="96"/>
      <c r="B9" s="99"/>
      <c r="C9" s="102"/>
      <c r="D9" s="102"/>
      <c r="E9" s="105"/>
      <c r="F9" s="89"/>
    </row>
    <row r="10" spans="1:6" ht="3" customHeight="1" x14ac:dyDescent="0.2">
      <c r="A10" s="96"/>
      <c r="B10" s="99"/>
      <c r="C10" s="102"/>
      <c r="D10" s="102"/>
      <c r="E10" s="105"/>
      <c r="F10" s="89"/>
    </row>
    <row r="11" spans="1:6" ht="3" customHeight="1" x14ac:dyDescent="0.2">
      <c r="A11" s="96"/>
      <c r="B11" s="99"/>
      <c r="C11" s="102"/>
      <c r="D11" s="102"/>
      <c r="E11" s="105"/>
      <c r="F11" s="89"/>
    </row>
    <row r="12" spans="1:6" ht="23.45" customHeight="1" x14ac:dyDescent="0.2">
      <c r="A12" s="97"/>
      <c r="B12" s="100"/>
      <c r="C12" s="103"/>
      <c r="D12" s="103"/>
      <c r="E12" s="106"/>
      <c r="F12" s="90"/>
    </row>
    <row r="13" spans="1:6" ht="12.6" customHeight="1" thickBot="1" x14ac:dyDescent="0.25">
      <c r="A13" s="8">
        <v>1</v>
      </c>
      <c r="B13" s="9">
        <v>3</v>
      </c>
      <c r="C13" s="10" t="s">
        <v>6</v>
      </c>
      <c r="D13" s="11" t="s">
        <v>7</v>
      </c>
      <c r="E13" s="21" t="s">
        <v>8</v>
      </c>
      <c r="F13" s="71">
        <v>7</v>
      </c>
    </row>
    <row r="14" spans="1:6" x14ac:dyDescent="0.2">
      <c r="A14" s="65" t="s">
        <v>9</v>
      </c>
      <c r="B14" s="66" t="s">
        <v>10</v>
      </c>
      <c r="C14" s="36">
        <v>13755076.789999999</v>
      </c>
      <c r="D14" s="37">
        <v>13729055.609999999</v>
      </c>
      <c r="E14" s="38">
        <f>C14-D14</f>
        <v>26021.179999999702</v>
      </c>
      <c r="F14" s="41">
        <f>D14/C14*100</f>
        <v>99.810824901981519</v>
      </c>
    </row>
    <row r="15" spans="1:6" x14ac:dyDescent="0.2">
      <c r="A15" s="74" t="s">
        <v>11</v>
      </c>
      <c r="B15" s="42"/>
      <c r="C15" s="39"/>
      <c r="D15" s="39"/>
      <c r="E15" s="38"/>
      <c r="F15" s="41"/>
    </row>
    <row r="16" spans="1:6" x14ac:dyDescent="0.2">
      <c r="A16" s="75" t="s">
        <v>12</v>
      </c>
      <c r="B16" s="43" t="s">
        <v>13</v>
      </c>
      <c r="C16" s="40">
        <v>349510</v>
      </c>
      <c r="D16" s="40">
        <v>530656.4</v>
      </c>
      <c r="E16" s="38">
        <f t="shared" ref="E16:E21" si="0">C16-D16</f>
        <v>-181146.40000000002</v>
      </c>
      <c r="F16" s="41">
        <f t="shared" ref="F16:F21" si="1">D16/C16*100</f>
        <v>151.82867442991616</v>
      </c>
    </row>
    <row r="17" spans="1:11" ht="38.25" x14ac:dyDescent="0.2">
      <c r="A17" s="75" t="s">
        <v>19</v>
      </c>
      <c r="B17" s="43" t="s">
        <v>20</v>
      </c>
      <c r="C17" s="40">
        <v>637280</v>
      </c>
      <c r="D17" s="40">
        <v>683591.97</v>
      </c>
      <c r="E17" s="38">
        <f t="shared" si="0"/>
        <v>-46311.969999999972</v>
      </c>
      <c r="F17" s="41">
        <f t="shared" si="1"/>
        <v>107.2671306176249</v>
      </c>
    </row>
    <row r="18" spans="1:11" x14ac:dyDescent="0.2">
      <c r="A18" s="75" t="s">
        <v>29</v>
      </c>
      <c r="B18" s="43" t="s">
        <v>30</v>
      </c>
      <c r="C18" s="40">
        <v>559000</v>
      </c>
      <c r="D18" s="40">
        <v>464479.13</v>
      </c>
      <c r="E18" s="38">
        <f t="shared" si="0"/>
        <v>94520.87</v>
      </c>
      <c r="F18" s="41">
        <f t="shared" si="1"/>
        <v>83.091078711985688</v>
      </c>
    </row>
    <row r="19" spans="1:11" x14ac:dyDescent="0.2">
      <c r="A19" s="75" t="s">
        <v>33</v>
      </c>
      <c r="B19" s="43" t="s">
        <v>34</v>
      </c>
      <c r="C19" s="40">
        <v>300000</v>
      </c>
      <c r="D19" s="40">
        <v>292413.96999999997</v>
      </c>
      <c r="E19" s="38">
        <f t="shared" si="0"/>
        <v>7586.0300000000279</v>
      </c>
      <c r="F19" s="41">
        <f t="shared" si="1"/>
        <v>97.471323333333331</v>
      </c>
    </row>
    <row r="20" spans="1:11" x14ac:dyDescent="0.2">
      <c r="A20" s="75" t="s">
        <v>37</v>
      </c>
      <c r="B20" s="43" t="s">
        <v>38</v>
      </c>
      <c r="C20" s="40">
        <v>349998.29</v>
      </c>
      <c r="D20" s="40">
        <v>198625.64</v>
      </c>
      <c r="E20" s="38">
        <f t="shared" si="0"/>
        <v>151372.64999999997</v>
      </c>
      <c r="F20" s="41">
        <f t="shared" si="1"/>
        <v>56.750460123676618</v>
      </c>
    </row>
    <row r="21" spans="1:11" ht="39" thickBot="1" x14ac:dyDescent="0.25">
      <c r="A21" s="75" t="s">
        <v>43</v>
      </c>
      <c r="B21" s="43" t="s">
        <v>44</v>
      </c>
      <c r="C21" s="40">
        <v>11559288.5</v>
      </c>
      <c r="D21" s="40">
        <v>11559288.5</v>
      </c>
      <c r="E21" s="38">
        <f t="shared" si="0"/>
        <v>0</v>
      </c>
      <c r="F21" s="41">
        <f t="shared" si="1"/>
        <v>100</v>
      </c>
    </row>
    <row r="22" spans="1:11" ht="12.75" customHeight="1" x14ac:dyDescent="0.2">
      <c r="A22" s="13"/>
      <c r="B22" s="14"/>
      <c r="C22" s="15"/>
      <c r="D22" s="15"/>
      <c r="E22" s="15"/>
    </row>
    <row r="24" spans="1:11" ht="12.75" customHeight="1" thickBot="1" x14ac:dyDescent="0.25">
      <c r="J24" s="73"/>
      <c r="K24" s="34"/>
    </row>
  </sheetData>
  <mergeCells count="13">
    <mergeCell ref="F6:F12"/>
    <mergeCell ref="A3:F3"/>
    <mergeCell ref="A4:F4"/>
    <mergeCell ref="E1:F1"/>
    <mergeCell ref="D2:F2"/>
    <mergeCell ref="A6:A12"/>
    <mergeCell ref="B6:B12"/>
    <mergeCell ref="C6:C12"/>
    <mergeCell ref="D6:D12"/>
    <mergeCell ref="E6:E12"/>
    <mergeCell ref="B1:C1"/>
    <mergeCell ref="B2:C2"/>
    <mergeCell ref="A5:C5"/>
  </mergeCells>
  <pageMargins left="0.39370078740157483" right="0.39370078740157483" top="0.78740157480314965" bottom="0.39370078740157483" header="0" footer="0"/>
  <pageSetup paperSize="9" scale="5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showGridLines="0" zoomScaleNormal="100" workbookViewId="0">
      <selection activeCell="A3" sqref="A3:F3"/>
    </sheetView>
  </sheetViews>
  <sheetFormatPr defaultRowHeight="12.75" customHeight="1" x14ac:dyDescent="0.2"/>
  <cols>
    <col min="1" max="1" width="43.7109375" customWidth="1"/>
    <col min="2" max="2" width="27.42578125" customWidth="1"/>
    <col min="3" max="3" width="20.28515625" customWidth="1"/>
    <col min="4" max="5" width="18.7109375" customWidth="1"/>
    <col min="6" max="6" width="10.28515625" customWidth="1"/>
  </cols>
  <sheetData>
    <row r="1" spans="1:6" ht="12.75" customHeight="1" x14ac:dyDescent="0.2">
      <c r="D1" s="2"/>
      <c r="E1" s="94" t="s">
        <v>155</v>
      </c>
      <c r="F1" s="94"/>
    </row>
    <row r="2" spans="1:6" ht="12.75" customHeight="1" x14ac:dyDescent="0.2">
      <c r="D2" s="94" t="s">
        <v>195</v>
      </c>
      <c r="E2" s="94"/>
      <c r="F2" s="94"/>
    </row>
    <row r="3" spans="1:6" ht="22.9" customHeight="1" x14ac:dyDescent="0.25">
      <c r="A3" s="109" t="s">
        <v>158</v>
      </c>
      <c r="B3" s="109"/>
      <c r="C3" s="109"/>
      <c r="D3" s="109"/>
      <c r="E3" s="109"/>
      <c r="F3" s="109"/>
    </row>
    <row r="4" spans="1:6" ht="15" x14ac:dyDescent="0.25">
      <c r="A4" s="109" t="s">
        <v>110</v>
      </c>
      <c r="B4" s="109"/>
      <c r="C4" s="109"/>
      <c r="D4" s="109"/>
      <c r="E4" s="109"/>
      <c r="F4" s="109"/>
    </row>
    <row r="5" spans="1:6" ht="20.25" customHeight="1" thickBot="1" x14ac:dyDescent="0.3">
      <c r="A5" s="109" t="s">
        <v>1</v>
      </c>
      <c r="B5" s="109"/>
      <c r="C5" s="109"/>
      <c r="D5" s="1"/>
      <c r="E5" s="7"/>
    </row>
    <row r="6" spans="1:6" ht="4.1500000000000004" customHeight="1" x14ac:dyDescent="0.2">
      <c r="A6" s="95" t="s">
        <v>2</v>
      </c>
      <c r="B6" s="98" t="s">
        <v>3</v>
      </c>
      <c r="C6" s="101" t="s">
        <v>4</v>
      </c>
      <c r="D6" s="101" t="s">
        <v>5</v>
      </c>
      <c r="E6" s="104" t="s">
        <v>106</v>
      </c>
      <c r="F6" s="110" t="s">
        <v>107</v>
      </c>
    </row>
    <row r="7" spans="1:6" ht="3.6" customHeight="1" x14ac:dyDescent="0.2">
      <c r="A7" s="96"/>
      <c r="B7" s="99"/>
      <c r="C7" s="102"/>
      <c r="D7" s="102"/>
      <c r="E7" s="105"/>
      <c r="F7" s="89"/>
    </row>
    <row r="8" spans="1:6" ht="3" customHeight="1" x14ac:dyDescent="0.2">
      <c r="A8" s="96"/>
      <c r="B8" s="99"/>
      <c r="C8" s="102"/>
      <c r="D8" s="102"/>
      <c r="E8" s="105"/>
      <c r="F8" s="89"/>
    </row>
    <row r="9" spans="1:6" ht="3" customHeight="1" x14ac:dyDescent="0.2">
      <c r="A9" s="96"/>
      <c r="B9" s="99"/>
      <c r="C9" s="102"/>
      <c r="D9" s="102"/>
      <c r="E9" s="105"/>
      <c r="F9" s="89"/>
    </row>
    <row r="10" spans="1:6" ht="3" customHeight="1" x14ac:dyDescent="0.2">
      <c r="A10" s="96"/>
      <c r="B10" s="99"/>
      <c r="C10" s="102"/>
      <c r="D10" s="102"/>
      <c r="E10" s="105"/>
      <c r="F10" s="89"/>
    </row>
    <row r="11" spans="1:6" ht="3" customHeight="1" x14ac:dyDescent="0.2">
      <c r="A11" s="96"/>
      <c r="B11" s="99"/>
      <c r="C11" s="102"/>
      <c r="D11" s="102"/>
      <c r="E11" s="105"/>
      <c r="F11" s="89"/>
    </row>
    <row r="12" spans="1:6" ht="23.45" customHeight="1" x14ac:dyDescent="0.2">
      <c r="A12" s="97"/>
      <c r="B12" s="100"/>
      <c r="C12" s="103"/>
      <c r="D12" s="103"/>
      <c r="E12" s="106"/>
      <c r="F12" s="90"/>
    </row>
    <row r="13" spans="1:6" ht="12.6" customHeight="1" thickBot="1" x14ac:dyDescent="0.25">
      <c r="A13" s="8">
        <v>1</v>
      </c>
      <c r="B13" s="9">
        <v>3</v>
      </c>
      <c r="C13" s="10" t="s">
        <v>6</v>
      </c>
      <c r="D13" s="11" t="s">
        <v>7</v>
      </c>
      <c r="E13" s="21" t="s">
        <v>8</v>
      </c>
      <c r="F13" s="71">
        <v>7</v>
      </c>
    </row>
    <row r="14" spans="1:6" x14ac:dyDescent="0.2">
      <c r="A14" s="65" t="s">
        <v>9</v>
      </c>
      <c r="B14" s="12" t="s">
        <v>10</v>
      </c>
      <c r="C14" s="36">
        <v>13755076.789999999</v>
      </c>
      <c r="D14" s="37">
        <v>13729055.609999999</v>
      </c>
      <c r="E14" s="38">
        <f>C14-D14</f>
        <v>26021.179999999702</v>
      </c>
      <c r="F14" s="41">
        <f>D14/C14*100</f>
        <v>99.810824901981519</v>
      </c>
    </row>
    <row r="15" spans="1:6" x14ac:dyDescent="0.2">
      <c r="A15" s="74" t="s">
        <v>11</v>
      </c>
      <c r="B15" s="42"/>
      <c r="C15" s="39"/>
      <c r="D15" s="39"/>
      <c r="E15" s="113">
        <f>C16-D16</f>
        <v>19978.890000000014</v>
      </c>
      <c r="F15" s="111">
        <f>D16/C16*100</f>
        <v>94.283742954421896</v>
      </c>
    </row>
    <row r="16" spans="1:6" ht="114.75" x14ac:dyDescent="0.2">
      <c r="A16" s="76" t="s">
        <v>14</v>
      </c>
      <c r="B16" s="43" t="s">
        <v>15</v>
      </c>
      <c r="C16" s="40">
        <v>349510</v>
      </c>
      <c r="D16" s="40">
        <v>329531.11</v>
      </c>
      <c r="E16" s="114"/>
      <c r="F16" s="112"/>
    </row>
    <row r="17" spans="1:6" ht="153" x14ac:dyDescent="0.2">
      <c r="A17" s="76" t="s">
        <v>159</v>
      </c>
      <c r="B17" s="43" t="s">
        <v>160</v>
      </c>
      <c r="C17" s="40">
        <v>0</v>
      </c>
      <c r="D17" s="40">
        <v>65102.09</v>
      </c>
      <c r="E17" s="38">
        <f>C17-D17</f>
        <v>-65102.09</v>
      </c>
      <c r="F17" s="41"/>
    </row>
    <row r="18" spans="1:6" ht="89.25" x14ac:dyDescent="0.2">
      <c r="A18" s="76" t="s">
        <v>17</v>
      </c>
      <c r="B18" s="43" t="s">
        <v>18</v>
      </c>
      <c r="C18" s="40">
        <v>0</v>
      </c>
      <c r="D18" s="40">
        <v>57972.86</v>
      </c>
      <c r="E18" s="38">
        <f t="shared" ref="E18:E20" si="0">C18-D18</f>
        <v>-57972.86</v>
      </c>
      <c r="F18" s="41"/>
    </row>
    <row r="19" spans="1:6" ht="89.25" x14ac:dyDescent="0.2">
      <c r="A19" s="75" t="s">
        <v>161</v>
      </c>
      <c r="B19" s="43" t="s">
        <v>162</v>
      </c>
      <c r="C19" s="40">
        <v>0</v>
      </c>
      <c r="D19" s="40">
        <v>2340.6</v>
      </c>
      <c r="E19" s="38">
        <f t="shared" si="0"/>
        <v>-2340.6</v>
      </c>
      <c r="F19" s="41"/>
    </row>
    <row r="20" spans="1:6" ht="204" x14ac:dyDescent="0.2">
      <c r="A20" s="75" t="s">
        <v>164</v>
      </c>
      <c r="B20" s="43" t="s">
        <v>163</v>
      </c>
      <c r="C20" s="86"/>
      <c r="D20" s="86">
        <v>75709.7</v>
      </c>
      <c r="E20" s="38">
        <f t="shared" si="0"/>
        <v>-75709.7</v>
      </c>
      <c r="F20" s="41"/>
    </row>
    <row r="21" spans="1:6" ht="127.5" x14ac:dyDescent="0.2">
      <c r="A21" s="76" t="s">
        <v>21</v>
      </c>
      <c r="B21" s="43" t="s">
        <v>22</v>
      </c>
      <c r="C21" s="40">
        <v>332370</v>
      </c>
      <c r="D21" s="40">
        <v>353167.97</v>
      </c>
      <c r="E21" s="38">
        <f t="shared" ref="E21:E33" si="1">C21-D21</f>
        <v>-20797.969999999972</v>
      </c>
      <c r="F21" s="41">
        <f>D21/C21*100</f>
        <v>106.2574751030478</v>
      </c>
    </row>
    <row r="22" spans="1:6" ht="140.25" x14ac:dyDescent="0.2">
      <c r="A22" s="76" t="s">
        <v>23</v>
      </c>
      <c r="B22" s="43" t="s">
        <v>24</v>
      </c>
      <c r="C22" s="40">
        <v>1580</v>
      </c>
      <c r="D22" s="40">
        <v>2040.53</v>
      </c>
      <c r="E22" s="38">
        <f t="shared" si="1"/>
        <v>-460.53</v>
      </c>
      <c r="F22" s="41">
        <f t="shared" ref="F22:F33" si="2">D22/C22*100</f>
        <v>129.14746835443037</v>
      </c>
    </row>
    <row r="23" spans="1:6" ht="127.5" x14ac:dyDescent="0.2">
      <c r="A23" s="76" t="s">
        <v>25</v>
      </c>
      <c r="B23" s="43" t="s">
        <v>26</v>
      </c>
      <c r="C23" s="40">
        <v>344630</v>
      </c>
      <c r="D23" s="40">
        <v>366825.24</v>
      </c>
      <c r="E23" s="38">
        <f t="shared" si="1"/>
        <v>-22195.239999999991</v>
      </c>
      <c r="F23" s="41">
        <f t="shared" si="2"/>
        <v>106.4403098975713</v>
      </c>
    </row>
    <row r="24" spans="1:6" ht="127.5" x14ac:dyDescent="0.2">
      <c r="A24" s="76" t="s">
        <v>27</v>
      </c>
      <c r="B24" s="43" t="s">
        <v>28</v>
      </c>
      <c r="C24" s="40">
        <v>-41300</v>
      </c>
      <c r="D24" s="40">
        <v>-38441.769999999997</v>
      </c>
      <c r="E24" s="38">
        <f t="shared" si="1"/>
        <v>-2858.2300000000032</v>
      </c>
      <c r="F24" s="41">
        <f>D24/C24*100</f>
        <v>93.079346246973358</v>
      </c>
    </row>
    <row r="25" spans="1:6" ht="51" x14ac:dyDescent="0.2">
      <c r="A25" s="75" t="s">
        <v>31</v>
      </c>
      <c r="B25" s="43" t="s">
        <v>32</v>
      </c>
      <c r="C25" s="40">
        <v>559900</v>
      </c>
      <c r="D25" s="40">
        <v>464479.13</v>
      </c>
      <c r="E25" s="38">
        <f t="shared" si="1"/>
        <v>95420.87</v>
      </c>
      <c r="F25" s="41">
        <f t="shared" si="2"/>
        <v>82.957515627790684</v>
      </c>
    </row>
    <row r="26" spans="1:6" ht="89.25" x14ac:dyDescent="0.2">
      <c r="A26" s="75" t="s">
        <v>35</v>
      </c>
      <c r="B26" s="43" t="s">
        <v>36</v>
      </c>
      <c r="C26" s="40">
        <v>300000</v>
      </c>
      <c r="D26" s="40">
        <v>292413.96999999997</v>
      </c>
      <c r="E26" s="38">
        <f t="shared" si="1"/>
        <v>7586.0300000000279</v>
      </c>
      <c r="F26" s="41">
        <f>D26/C26*100</f>
        <v>97.471323333333331</v>
      </c>
    </row>
    <row r="27" spans="1:6" ht="38.25" x14ac:dyDescent="0.2">
      <c r="A27" s="75" t="s">
        <v>39</v>
      </c>
      <c r="B27" s="43" t="s">
        <v>40</v>
      </c>
      <c r="C27" s="40">
        <v>310000</v>
      </c>
      <c r="D27" s="40">
        <v>94368.11</v>
      </c>
      <c r="E27" s="38">
        <f t="shared" si="1"/>
        <v>215631.89</v>
      </c>
      <c r="F27" s="41">
        <f t="shared" si="2"/>
        <v>30.441325806451612</v>
      </c>
    </row>
    <row r="28" spans="1:6" ht="51" x14ac:dyDescent="0.2">
      <c r="A28" s="75" t="s">
        <v>41</v>
      </c>
      <c r="B28" s="43" t="s">
        <v>42</v>
      </c>
      <c r="C28" s="40">
        <v>39998.29</v>
      </c>
      <c r="D28" s="40">
        <v>104257.53</v>
      </c>
      <c r="E28" s="38">
        <f t="shared" si="1"/>
        <v>-64259.24</v>
      </c>
      <c r="F28" s="41">
        <f>D28/C28*100</f>
        <v>260.65496799988199</v>
      </c>
    </row>
    <row r="29" spans="1:6" ht="38.25" x14ac:dyDescent="0.2">
      <c r="A29" s="75" t="s">
        <v>45</v>
      </c>
      <c r="B29" s="43" t="s">
        <v>46</v>
      </c>
      <c r="C29" s="40">
        <v>3221859</v>
      </c>
      <c r="D29" s="40">
        <v>3221859</v>
      </c>
      <c r="E29" s="38">
        <f t="shared" si="1"/>
        <v>0</v>
      </c>
      <c r="F29" s="41">
        <f>D29/C29*100</f>
        <v>100</v>
      </c>
    </row>
    <row r="30" spans="1:6" ht="51" x14ac:dyDescent="0.2">
      <c r="A30" s="75" t="s">
        <v>47</v>
      </c>
      <c r="B30" s="43" t="s">
        <v>48</v>
      </c>
      <c r="C30" s="40">
        <v>97080</v>
      </c>
      <c r="D30" s="40">
        <v>97080</v>
      </c>
      <c r="E30" s="38">
        <f t="shared" si="1"/>
        <v>0</v>
      </c>
      <c r="F30" s="41">
        <f t="shared" si="2"/>
        <v>100</v>
      </c>
    </row>
    <row r="31" spans="1:6" ht="89.25" x14ac:dyDescent="0.2">
      <c r="A31" s="75" t="s">
        <v>166</v>
      </c>
      <c r="B31" s="43" t="s">
        <v>165</v>
      </c>
      <c r="C31" s="86">
        <v>1383904.55</v>
      </c>
      <c r="D31" s="86">
        <v>1383904.55</v>
      </c>
      <c r="E31" s="38">
        <f t="shared" si="1"/>
        <v>0</v>
      </c>
      <c r="F31" s="41">
        <f t="shared" si="2"/>
        <v>100</v>
      </c>
    </row>
    <row r="32" spans="1:6" ht="63.75" x14ac:dyDescent="0.2">
      <c r="A32" s="75" t="s">
        <v>167</v>
      </c>
      <c r="B32" s="43" t="s">
        <v>168</v>
      </c>
      <c r="C32" s="86">
        <v>6716449.0099999998</v>
      </c>
      <c r="D32" s="86">
        <v>6716449.0099999998</v>
      </c>
      <c r="E32" s="38">
        <f t="shared" si="1"/>
        <v>0</v>
      </c>
      <c r="F32" s="41">
        <f t="shared" si="2"/>
        <v>100</v>
      </c>
    </row>
    <row r="33" spans="1:6" ht="51.75" thickBot="1" x14ac:dyDescent="0.25">
      <c r="A33" s="75" t="s">
        <v>49</v>
      </c>
      <c r="B33" s="43" t="s">
        <v>50</v>
      </c>
      <c r="C33" s="40">
        <v>139995.94</v>
      </c>
      <c r="D33" s="40">
        <v>139995.94</v>
      </c>
      <c r="E33" s="38">
        <f t="shared" si="1"/>
        <v>0</v>
      </c>
      <c r="F33" s="41">
        <f t="shared" si="2"/>
        <v>100</v>
      </c>
    </row>
    <row r="34" spans="1:6" ht="12.75" customHeight="1" x14ac:dyDescent="0.2">
      <c r="A34" s="13"/>
      <c r="B34" s="14"/>
      <c r="C34" s="15"/>
      <c r="D34" s="15"/>
      <c r="E34" s="15"/>
    </row>
  </sheetData>
  <mergeCells count="13">
    <mergeCell ref="E1:F1"/>
    <mergeCell ref="D2:F2"/>
    <mergeCell ref="F6:F12"/>
    <mergeCell ref="F15:F16"/>
    <mergeCell ref="E15:E16"/>
    <mergeCell ref="A3:F3"/>
    <mergeCell ref="A4:F4"/>
    <mergeCell ref="C6:C12"/>
    <mergeCell ref="B6:B12"/>
    <mergeCell ref="A6:A12"/>
    <mergeCell ref="E6:E12"/>
    <mergeCell ref="D6:D12"/>
    <mergeCell ref="A5:C5"/>
  </mergeCells>
  <pageMargins left="0.39370078740157483" right="0.39370078740157483" top="0.78740157480314965" bottom="0.39370078740157483" header="0" footer="0"/>
  <pageSetup paperSize="9" scale="70" fitToHeight="0" pageOrder="overThenDown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0"/>
  <sheetViews>
    <sheetView showGridLines="0" zoomScaleNormal="100" workbookViewId="0">
      <selection activeCell="B17" sqref="B17"/>
    </sheetView>
  </sheetViews>
  <sheetFormatPr defaultRowHeight="12.75" customHeight="1" x14ac:dyDescent="0.2"/>
  <cols>
    <col min="1" max="1" width="45.7109375" customWidth="1"/>
    <col min="2" max="2" width="20.5703125" customWidth="1"/>
    <col min="3" max="3" width="18.85546875" customWidth="1"/>
    <col min="4" max="4" width="18.7109375" customWidth="1"/>
    <col min="5" max="6" width="15.7109375" customWidth="1"/>
  </cols>
  <sheetData>
    <row r="1" spans="1:6" x14ac:dyDescent="0.2">
      <c r="D1" s="2"/>
      <c r="E1" s="94" t="s">
        <v>114</v>
      </c>
      <c r="F1" s="94"/>
    </row>
    <row r="2" spans="1:6" ht="15" customHeight="1" x14ac:dyDescent="0.25">
      <c r="A2" s="109"/>
      <c r="B2" s="109"/>
      <c r="C2" s="109"/>
      <c r="D2" s="94" t="s">
        <v>196</v>
      </c>
      <c r="E2" s="94"/>
      <c r="F2" s="94"/>
    </row>
    <row r="3" spans="1:6" ht="15" customHeight="1" x14ac:dyDescent="0.25">
      <c r="A3" s="109" t="s">
        <v>115</v>
      </c>
      <c r="B3" s="109"/>
      <c r="C3" s="109"/>
      <c r="D3" s="109"/>
      <c r="E3" s="109"/>
      <c r="F3" s="109"/>
    </row>
    <row r="4" spans="1:6" ht="15" customHeight="1" x14ac:dyDescent="0.25">
      <c r="A4" s="109" t="s">
        <v>169</v>
      </c>
      <c r="B4" s="109"/>
      <c r="C4" s="109"/>
      <c r="D4" s="109"/>
      <c r="E4" s="109"/>
      <c r="F4" s="109"/>
    </row>
    <row r="5" spans="1:6" ht="13.5" customHeight="1" thickBot="1" x14ac:dyDescent="0.25">
      <c r="A5" s="3"/>
      <c r="B5" s="16"/>
      <c r="C5" s="5"/>
      <c r="D5" s="5"/>
      <c r="E5" s="5"/>
    </row>
    <row r="6" spans="1:6" ht="10.15" customHeight="1" x14ac:dyDescent="0.2">
      <c r="A6" s="120" t="s">
        <v>2</v>
      </c>
      <c r="B6" s="123" t="s">
        <v>51</v>
      </c>
      <c r="C6" s="101" t="s">
        <v>4</v>
      </c>
      <c r="D6" s="125" t="s">
        <v>5</v>
      </c>
      <c r="E6" s="104" t="s">
        <v>106</v>
      </c>
      <c r="F6" s="117" t="s">
        <v>107</v>
      </c>
    </row>
    <row r="7" spans="1:6" ht="5.45" customHeight="1" x14ac:dyDescent="0.2">
      <c r="A7" s="121"/>
      <c r="B7" s="124"/>
      <c r="C7" s="102"/>
      <c r="D7" s="126"/>
      <c r="E7" s="105"/>
      <c r="F7" s="118"/>
    </row>
    <row r="8" spans="1:6" ht="9.6" customHeight="1" x14ac:dyDescent="0.2">
      <c r="A8" s="121"/>
      <c r="B8" s="124"/>
      <c r="C8" s="102"/>
      <c r="D8" s="126"/>
      <c r="E8" s="105"/>
      <c r="F8" s="118"/>
    </row>
    <row r="9" spans="1:6" ht="6" customHeight="1" x14ac:dyDescent="0.2">
      <c r="A9" s="121"/>
      <c r="B9" s="124"/>
      <c r="C9" s="102"/>
      <c r="D9" s="126"/>
      <c r="E9" s="105"/>
      <c r="F9" s="118"/>
    </row>
    <row r="10" spans="1:6" ht="6.6" customHeight="1" x14ac:dyDescent="0.2">
      <c r="A10" s="121"/>
      <c r="B10" s="124"/>
      <c r="C10" s="102"/>
      <c r="D10" s="126"/>
      <c r="E10" s="105"/>
      <c r="F10" s="118"/>
    </row>
    <row r="11" spans="1:6" ht="10.9" customHeight="1" x14ac:dyDescent="0.2">
      <c r="A11" s="121"/>
      <c r="B11" s="124"/>
      <c r="C11" s="102"/>
      <c r="D11" s="126"/>
      <c r="E11" s="105"/>
      <c r="F11" s="119"/>
    </row>
    <row r="12" spans="1:6" ht="4.1500000000000004" hidden="1" customHeight="1" x14ac:dyDescent="0.2">
      <c r="A12" s="121"/>
      <c r="B12" s="17"/>
      <c r="C12" s="102"/>
      <c r="D12" s="18"/>
      <c r="E12" s="44"/>
      <c r="F12" s="33"/>
    </row>
    <row r="13" spans="1:6" ht="13.15" hidden="1" customHeight="1" x14ac:dyDescent="0.2">
      <c r="A13" s="122"/>
      <c r="B13" s="19"/>
      <c r="C13" s="103"/>
      <c r="D13" s="20"/>
      <c r="E13" s="45"/>
      <c r="F13" s="33"/>
    </row>
    <row r="14" spans="1:6" ht="13.5" customHeight="1" thickBot="1" x14ac:dyDescent="0.25">
      <c r="A14" s="8">
        <v>1</v>
      </c>
      <c r="B14" s="9">
        <v>3</v>
      </c>
      <c r="C14" s="10" t="s">
        <v>6</v>
      </c>
      <c r="D14" s="21" t="s">
        <v>7</v>
      </c>
      <c r="E14" s="21" t="s">
        <v>8</v>
      </c>
      <c r="F14" s="70">
        <v>7</v>
      </c>
    </row>
    <row r="15" spans="1:6" x14ac:dyDescent="0.2">
      <c r="A15" s="62" t="s">
        <v>52</v>
      </c>
      <c r="B15" s="22" t="s">
        <v>53</v>
      </c>
      <c r="C15" s="47">
        <v>13755076.789999999</v>
      </c>
      <c r="D15" s="48">
        <v>13620582.380000001</v>
      </c>
      <c r="E15" s="48">
        <f>IF(OR(C15="-",IF(D15="-",0,D15)&gt;=IF(C15="-",0,C15)),"-",IF(C15="-",0,C15)-IF(D15="-",0,D15))</f>
        <v>134494.40999999829</v>
      </c>
      <c r="F15" s="72">
        <f>D15/C15*100</f>
        <v>99.022219853416033</v>
      </c>
    </row>
    <row r="16" spans="1:6" x14ac:dyDescent="0.2">
      <c r="A16" s="64" t="s">
        <v>11</v>
      </c>
      <c r="B16" s="23"/>
      <c r="C16" s="50"/>
      <c r="D16" s="51"/>
      <c r="E16" s="115" t="str">
        <f>IF(OR(C17="-",IF(D17="-",0,D17)&gt;=IF(C17="-",0,C17)),"-",IF(C17="-",0,C17)-IF(D17="-",0,D17))</f>
        <v>-</v>
      </c>
      <c r="F16" s="49"/>
    </row>
    <row r="17" spans="1:6" ht="38.25" x14ac:dyDescent="0.2">
      <c r="A17" s="75" t="s">
        <v>63</v>
      </c>
      <c r="B17" s="77" t="s">
        <v>116</v>
      </c>
      <c r="C17" s="52">
        <v>792700.89</v>
      </c>
      <c r="D17" s="53">
        <v>792700.89</v>
      </c>
      <c r="E17" s="116"/>
      <c r="F17" s="49">
        <f t="shared" ref="F17:F27" si="0">D17/C17*100</f>
        <v>100</v>
      </c>
    </row>
    <row r="18" spans="1:6" ht="51" x14ac:dyDescent="0.2">
      <c r="A18" s="75" t="s">
        <v>64</v>
      </c>
      <c r="B18" s="77" t="s">
        <v>117</v>
      </c>
      <c r="C18" s="52">
        <v>2694882.58</v>
      </c>
      <c r="D18" s="53">
        <v>2665026.9</v>
      </c>
      <c r="E18" s="53">
        <f t="shared" ref="E18:E22" si="1">IF(OR(C18="-",IF(D18="-",0,D18)&gt;=IF(C18="-",0,C18)),"-",IF(C18="-",0,C18)-IF(D18="-",0,D18))</f>
        <v>29855.680000000168</v>
      </c>
      <c r="F18" s="49">
        <f t="shared" si="0"/>
        <v>98.892134291060643</v>
      </c>
    </row>
    <row r="19" spans="1:6" ht="38.25" x14ac:dyDescent="0.2">
      <c r="A19" s="75" t="s">
        <v>65</v>
      </c>
      <c r="B19" s="77" t="s">
        <v>118</v>
      </c>
      <c r="C19" s="52">
        <v>43376</v>
      </c>
      <c r="D19" s="53">
        <v>43376</v>
      </c>
      <c r="E19" s="53" t="str">
        <f t="shared" si="1"/>
        <v>-</v>
      </c>
      <c r="F19" s="49">
        <f t="shared" si="0"/>
        <v>100</v>
      </c>
    </row>
    <row r="20" spans="1:6" x14ac:dyDescent="0.2">
      <c r="A20" s="75" t="s">
        <v>66</v>
      </c>
      <c r="B20" s="77" t="s">
        <v>119</v>
      </c>
      <c r="C20" s="52">
        <v>10000</v>
      </c>
      <c r="D20" s="53">
        <v>0</v>
      </c>
      <c r="E20" s="53">
        <f t="shared" si="1"/>
        <v>10000</v>
      </c>
      <c r="F20" s="49">
        <f t="shared" si="0"/>
        <v>0</v>
      </c>
    </row>
    <row r="21" spans="1:6" x14ac:dyDescent="0.2">
      <c r="A21" s="75" t="s">
        <v>67</v>
      </c>
      <c r="B21" s="77" t="s">
        <v>120</v>
      </c>
      <c r="C21" s="52">
        <v>87626</v>
      </c>
      <c r="D21" s="53">
        <v>87626</v>
      </c>
      <c r="E21" s="53" t="str">
        <f t="shared" si="1"/>
        <v>-</v>
      </c>
      <c r="F21" s="49">
        <f t="shared" si="0"/>
        <v>100</v>
      </c>
    </row>
    <row r="22" spans="1:6" x14ac:dyDescent="0.2">
      <c r="A22" s="75" t="s">
        <v>68</v>
      </c>
      <c r="B22" s="77" t="s">
        <v>121</v>
      </c>
      <c r="C22" s="52">
        <v>139995.84</v>
      </c>
      <c r="D22" s="53">
        <v>139995.84</v>
      </c>
      <c r="E22" s="53" t="str">
        <f t="shared" si="1"/>
        <v>-</v>
      </c>
      <c r="F22" s="49">
        <f t="shared" si="0"/>
        <v>100</v>
      </c>
    </row>
    <row r="23" spans="1:6" x14ac:dyDescent="0.2">
      <c r="A23" s="75" t="s">
        <v>69</v>
      </c>
      <c r="B23" s="77" t="s">
        <v>122</v>
      </c>
      <c r="C23" s="52">
        <v>2021184.55</v>
      </c>
      <c r="D23" s="53">
        <v>1942879.22</v>
      </c>
      <c r="E23" s="53">
        <f t="shared" ref="E23:E27" si="2">IF(OR(C23="-",IF(D23="-",0,D23)&gt;=IF(C23="-",0,C23)),"-",IF(C23="-",0,C23)-IF(D23="-",0,D23))</f>
        <v>78305.330000000075</v>
      </c>
      <c r="F23" s="49">
        <f t="shared" si="0"/>
        <v>96.125770405280406</v>
      </c>
    </row>
    <row r="24" spans="1:6" ht="25.5" x14ac:dyDescent="0.2">
      <c r="A24" s="75" t="s">
        <v>70</v>
      </c>
      <c r="B24" s="77" t="s">
        <v>123</v>
      </c>
      <c r="C24" s="52">
        <v>77000</v>
      </c>
      <c r="D24" s="53">
        <v>77000</v>
      </c>
      <c r="E24" s="53" t="str">
        <f t="shared" si="2"/>
        <v>-</v>
      </c>
      <c r="F24" s="49">
        <f t="shared" si="0"/>
        <v>100</v>
      </c>
    </row>
    <row r="25" spans="1:6" x14ac:dyDescent="0.2">
      <c r="A25" s="75" t="s">
        <v>171</v>
      </c>
      <c r="B25" s="77" t="s">
        <v>170</v>
      </c>
      <c r="C25" s="87">
        <v>200000</v>
      </c>
      <c r="D25" s="53">
        <v>200000</v>
      </c>
      <c r="E25" s="53" t="str">
        <f t="shared" si="2"/>
        <v>-</v>
      </c>
      <c r="F25" s="49">
        <f t="shared" si="0"/>
        <v>100</v>
      </c>
    </row>
    <row r="26" spans="1:6" x14ac:dyDescent="0.2">
      <c r="A26" s="75" t="s">
        <v>72</v>
      </c>
      <c r="B26" s="77" t="s">
        <v>124</v>
      </c>
      <c r="C26" s="52">
        <v>6935625.3200000003</v>
      </c>
      <c r="D26" s="53">
        <v>6933519.4000000004</v>
      </c>
      <c r="E26" s="53">
        <f t="shared" si="2"/>
        <v>2105.9199999999255</v>
      </c>
      <c r="F26" s="49">
        <f t="shared" si="0"/>
        <v>99.969636191362198</v>
      </c>
    </row>
    <row r="27" spans="1:6" ht="13.5" thickBot="1" x14ac:dyDescent="0.25">
      <c r="A27" s="75" t="s">
        <v>75</v>
      </c>
      <c r="B27" s="77" t="s">
        <v>125</v>
      </c>
      <c r="C27" s="52">
        <v>752685.51</v>
      </c>
      <c r="D27" s="53">
        <v>738458.03</v>
      </c>
      <c r="E27" s="53">
        <f t="shared" si="2"/>
        <v>14227.479999999981</v>
      </c>
      <c r="F27" s="49">
        <f t="shared" si="0"/>
        <v>98.109770971942851</v>
      </c>
    </row>
    <row r="28" spans="1:6" ht="9" customHeight="1" thickBot="1" x14ac:dyDescent="0.25">
      <c r="A28" s="26"/>
      <c r="B28" s="28"/>
      <c r="C28" s="29"/>
      <c r="D28" s="27"/>
      <c r="E28" s="27"/>
    </row>
    <row r="29" spans="1:6" ht="13.5" hidden="1" customHeight="1" thickBot="1" x14ac:dyDescent="0.25">
      <c r="A29" s="54" t="s">
        <v>76</v>
      </c>
      <c r="B29" s="55" t="s">
        <v>53</v>
      </c>
      <c r="C29" s="56">
        <v>-706184.02</v>
      </c>
      <c r="D29" s="56">
        <v>789817.47</v>
      </c>
      <c r="E29" s="57" t="s">
        <v>77</v>
      </c>
    </row>
    <row r="30" spans="1:6" ht="12.75" customHeight="1" x14ac:dyDescent="0.2">
      <c r="A30" s="34"/>
      <c r="B30" s="34"/>
      <c r="C30" s="34"/>
      <c r="D30" s="34"/>
      <c r="E30" s="34"/>
      <c r="F30" s="34"/>
    </row>
  </sheetData>
  <mergeCells count="12">
    <mergeCell ref="E16:E17"/>
    <mergeCell ref="E6:E11"/>
    <mergeCell ref="E1:F1"/>
    <mergeCell ref="D2:F2"/>
    <mergeCell ref="A3:F3"/>
    <mergeCell ref="A4:F4"/>
    <mergeCell ref="F6:F11"/>
    <mergeCell ref="A2:C2"/>
    <mergeCell ref="A6:A13"/>
    <mergeCell ref="B6:B11"/>
    <mergeCell ref="C6:C13"/>
    <mergeCell ref="D6:D11"/>
  </mergeCells>
  <conditionalFormatting sqref="D16">
    <cfRule type="cellIs" priority="1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72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6"/>
  <sheetViews>
    <sheetView showGridLines="0" zoomScaleNormal="100" workbookViewId="0">
      <selection activeCell="D2" sqref="D2:F2"/>
    </sheetView>
  </sheetViews>
  <sheetFormatPr defaultRowHeight="12.75" customHeight="1" x14ac:dyDescent="0.2"/>
  <cols>
    <col min="1" max="1" width="45.7109375" customWidth="1"/>
    <col min="2" max="2" width="28.28515625" customWidth="1"/>
    <col min="3" max="3" width="18.85546875" customWidth="1"/>
    <col min="4" max="4" width="18.7109375" customWidth="1"/>
    <col min="5" max="5" width="15.28515625" customWidth="1"/>
    <col min="6" max="6" width="14.28515625" customWidth="1"/>
  </cols>
  <sheetData>
    <row r="1" spans="1:6" x14ac:dyDescent="0.2">
      <c r="D1" s="2"/>
      <c r="E1" s="94" t="s">
        <v>113</v>
      </c>
      <c r="F1" s="94"/>
    </row>
    <row r="2" spans="1:6" ht="15" customHeight="1" x14ac:dyDescent="0.25">
      <c r="A2" s="109"/>
      <c r="B2" s="109"/>
      <c r="C2" s="109"/>
      <c r="D2" s="94" t="s">
        <v>196</v>
      </c>
      <c r="E2" s="94"/>
      <c r="F2" s="94"/>
    </row>
    <row r="3" spans="1:6" ht="15" customHeight="1" x14ac:dyDescent="0.25">
      <c r="A3" s="1"/>
      <c r="B3" s="1"/>
      <c r="C3" s="1"/>
      <c r="D3" s="35"/>
      <c r="E3" s="35"/>
      <c r="F3" s="35"/>
    </row>
    <row r="4" spans="1:6" ht="15" customHeight="1" x14ac:dyDescent="0.25">
      <c r="A4" s="60"/>
      <c r="B4" s="60" t="s">
        <v>115</v>
      </c>
      <c r="C4" s="60"/>
      <c r="D4" s="61"/>
      <c r="E4" s="61"/>
      <c r="F4" s="61"/>
    </row>
    <row r="5" spans="1:6" ht="15" customHeight="1" x14ac:dyDescent="0.25">
      <c r="A5" s="130" t="s">
        <v>126</v>
      </c>
      <c r="B5" s="130"/>
      <c r="C5" s="130"/>
      <c r="D5" s="130"/>
      <c r="E5" s="130"/>
      <c r="F5" s="130"/>
    </row>
    <row r="6" spans="1:6" ht="15" customHeight="1" x14ac:dyDescent="0.25">
      <c r="A6" s="130" t="s">
        <v>172</v>
      </c>
      <c r="B6" s="130"/>
      <c r="C6" s="130"/>
      <c r="D6" s="130"/>
      <c r="E6" s="130"/>
      <c r="F6" s="130"/>
    </row>
    <row r="7" spans="1:6" ht="15" customHeight="1" x14ac:dyDescent="0.25">
      <c r="A7" s="1"/>
      <c r="B7" s="1"/>
      <c r="C7" s="1"/>
      <c r="D7" s="35"/>
      <c r="E7" s="35"/>
      <c r="F7" s="35"/>
    </row>
    <row r="8" spans="1:6" ht="13.5" customHeight="1" thickBot="1" x14ac:dyDescent="0.25">
      <c r="A8" s="3"/>
      <c r="B8" s="16"/>
      <c r="C8" s="5"/>
      <c r="D8" s="5"/>
      <c r="E8" s="5"/>
    </row>
    <row r="9" spans="1:6" ht="10.15" customHeight="1" x14ac:dyDescent="0.2">
      <c r="A9" s="120" t="s">
        <v>2</v>
      </c>
      <c r="B9" s="123" t="s">
        <v>51</v>
      </c>
      <c r="C9" s="101" t="s">
        <v>4</v>
      </c>
      <c r="D9" s="125" t="s">
        <v>5</v>
      </c>
      <c r="E9" s="104" t="s">
        <v>106</v>
      </c>
      <c r="F9" s="127" t="s">
        <v>107</v>
      </c>
    </row>
    <row r="10" spans="1:6" ht="5.45" customHeight="1" x14ac:dyDescent="0.2">
      <c r="A10" s="121"/>
      <c r="B10" s="124"/>
      <c r="C10" s="102"/>
      <c r="D10" s="126"/>
      <c r="E10" s="105"/>
      <c r="F10" s="128"/>
    </row>
    <row r="11" spans="1:6" ht="9.6" customHeight="1" x14ac:dyDescent="0.2">
      <c r="A11" s="121"/>
      <c r="B11" s="124"/>
      <c r="C11" s="102"/>
      <c r="D11" s="126"/>
      <c r="E11" s="105"/>
      <c r="F11" s="128"/>
    </row>
    <row r="12" spans="1:6" ht="6" customHeight="1" x14ac:dyDescent="0.2">
      <c r="A12" s="121"/>
      <c r="B12" s="124"/>
      <c r="C12" s="102"/>
      <c r="D12" s="126"/>
      <c r="E12" s="105"/>
      <c r="F12" s="128"/>
    </row>
    <row r="13" spans="1:6" ht="6.6" customHeight="1" x14ac:dyDescent="0.2">
      <c r="A13" s="121"/>
      <c r="B13" s="124"/>
      <c r="C13" s="102"/>
      <c r="D13" s="126"/>
      <c r="E13" s="105"/>
      <c r="F13" s="128"/>
    </row>
    <row r="14" spans="1:6" ht="10.9" customHeight="1" x14ac:dyDescent="0.2">
      <c r="A14" s="121"/>
      <c r="B14" s="124"/>
      <c r="C14" s="102"/>
      <c r="D14" s="126"/>
      <c r="E14" s="105"/>
      <c r="F14" s="129"/>
    </row>
    <row r="15" spans="1:6" ht="4.1500000000000004" hidden="1" customHeight="1" x14ac:dyDescent="0.2">
      <c r="A15" s="121"/>
      <c r="B15" s="17"/>
      <c r="C15" s="102"/>
      <c r="D15" s="18"/>
      <c r="E15" s="44"/>
      <c r="F15" s="33"/>
    </row>
    <row r="16" spans="1:6" ht="13.15" hidden="1" customHeight="1" x14ac:dyDescent="0.2">
      <c r="A16" s="122"/>
      <c r="B16" s="19"/>
      <c r="C16" s="103"/>
      <c r="D16" s="20"/>
      <c r="E16" s="45"/>
      <c r="F16" s="33"/>
    </row>
    <row r="17" spans="1:6" ht="13.5" customHeight="1" thickBot="1" x14ac:dyDescent="0.25">
      <c r="A17" s="8">
        <v>1</v>
      </c>
      <c r="B17" s="9">
        <v>3</v>
      </c>
      <c r="C17" s="10" t="s">
        <v>6</v>
      </c>
      <c r="D17" s="21" t="s">
        <v>7</v>
      </c>
      <c r="E17" s="21" t="s">
        <v>8</v>
      </c>
      <c r="F17" s="70">
        <v>7</v>
      </c>
    </row>
    <row r="18" spans="1:6" x14ac:dyDescent="0.2">
      <c r="A18" s="62" t="s">
        <v>52</v>
      </c>
      <c r="B18" s="63" t="s">
        <v>53</v>
      </c>
      <c r="C18" s="47">
        <v>13755076.789999999</v>
      </c>
      <c r="D18" s="48">
        <v>13620582.380000001</v>
      </c>
      <c r="E18" s="48">
        <f>C18-D18</f>
        <v>134494.40999999829</v>
      </c>
      <c r="F18" s="69">
        <f>D18/C18*100</f>
        <v>99.022219853416033</v>
      </c>
    </row>
    <row r="19" spans="1:6" x14ac:dyDescent="0.2">
      <c r="A19" s="64" t="s">
        <v>11</v>
      </c>
      <c r="B19" s="23"/>
      <c r="C19" s="24"/>
      <c r="D19" s="25"/>
      <c r="E19" s="48"/>
      <c r="F19" s="49"/>
    </row>
    <row r="20" spans="1:6" ht="25.5" x14ac:dyDescent="0.2">
      <c r="A20" s="65" t="s">
        <v>54</v>
      </c>
      <c r="B20" s="66" t="s">
        <v>174</v>
      </c>
      <c r="C20" s="36">
        <v>576844</v>
      </c>
      <c r="D20" s="38">
        <v>576844</v>
      </c>
      <c r="E20" s="53">
        <f t="shared" ref="E20:E54" si="0">C20-D20</f>
        <v>0</v>
      </c>
      <c r="F20" s="49">
        <f t="shared" ref="F20:F54" si="1">D20/C20*100</f>
        <v>100</v>
      </c>
    </row>
    <row r="21" spans="1:6" ht="38.25" x14ac:dyDescent="0.2">
      <c r="A21" s="65" t="s">
        <v>173</v>
      </c>
      <c r="B21" s="66" t="s">
        <v>175</v>
      </c>
      <c r="C21" s="36">
        <v>41650</v>
      </c>
      <c r="D21" s="38">
        <v>41650</v>
      </c>
      <c r="E21" s="53"/>
      <c r="F21" s="49"/>
    </row>
    <row r="22" spans="1:6" ht="51" x14ac:dyDescent="0.2">
      <c r="A22" s="65" t="s">
        <v>55</v>
      </c>
      <c r="B22" s="66" t="s">
        <v>176</v>
      </c>
      <c r="C22" s="36">
        <v>174206.89</v>
      </c>
      <c r="D22" s="38">
        <v>174206.89</v>
      </c>
      <c r="E22" s="53">
        <f t="shared" si="0"/>
        <v>0</v>
      </c>
      <c r="F22" s="49">
        <f t="shared" si="1"/>
        <v>100</v>
      </c>
    </row>
    <row r="23" spans="1:6" ht="25.5" x14ac:dyDescent="0.2">
      <c r="A23" s="65" t="s">
        <v>54</v>
      </c>
      <c r="B23" s="66" t="s">
        <v>177</v>
      </c>
      <c r="C23" s="36">
        <v>1066840</v>
      </c>
      <c r="D23" s="38">
        <v>1066840</v>
      </c>
      <c r="E23" s="53">
        <f t="shared" si="0"/>
        <v>0</v>
      </c>
      <c r="F23" s="49">
        <f t="shared" si="1"/>
        <v>100</v>
      </c>
    </row>
    <row r="24" spans="1:6" ht="51" x14ac:dyDescent="0.2">
      <c r="A24" s="65" t="s">
        <v>55</v>
      </c>
      <c r="B24" s="66" t="s">
        <v>178</v>
      </c>
      <c r="C24" s="36">
        <v>322185.68</v>
      </c>
      <c r="D24" s="38">
        <v>322185.68</v>
      </c>
      <c r="E24" s="53">
        <f t="shared" si="0"/>
        <v>0</v>
      </c>
      <c r="F24" s="49">
        <f t="shared" si="1"/>
        <v>100</v>
      </c>
    </row>
    <row r="25" spans="1:6" ht="25.5" x14ac:dyDescent="0.2">
      <c r="A25" s="65" t="s">
        <v>54</v>
      </c>
      <c r="B25" s="66" t="s">
        <v>179</v>
      </c>
      <c r="C25" s="36">
        <v>727003.88</v>
      </c>
      <c r="D25" s="38">
        <v>727003.88</v>
      </c>
      <c r="E25" s="53">
        <f t="shared" si="0"/>
        <v>0</v>
      </c>
      <c r="F25" s="49">
        <f t="shared" si="1"/>
        <v>100</v>
      </c>
    </row>
    <row r="26" spans="1:6" ht="51" x14ac:dyDescent="0.2">
      <c r="A26" s="65" t="s">
        <v>55</v>
      </c>
      <c r="B26" s="66" t="s">
        <v>180</v>
      </c>
      <c r="C26" s="36">
        <v>219555.17</v>
      </c>
      <c r="D26" s="38">
        <v>219555.17</v>
      </c>
      <c r="E26" s="53">
        <f t="shared" si="0"/>
        <v>0</v>
      </c>
      <c r="F26" s="49">
        <f t="shared" si="1"/>
        <v>100</v>
      </c>
    </row>
    <row r="27" spans="1:6" ht="25.5" x14ac:dyDescent="0.2">
      <c r="A27" s="65" t="s">
        <v>56</v>
      </c>
      <c r="B27" s="66" t="s">
        <v>181</v>
      </c>
      <c r="C27" s="36">
        <v>64000</v>
      </c>
      <c r="D27" s="38">
        <v>51451.46</v>
      </c>
      <c r="E27" s="53">
        <f t="shared" si="0"/>
        <v>12548.54</v>
      </c>
      <c r="F27" s="49">
        <f t="shared" si="1"/>
        <v>80.392906249999996</v>
      </c>
    </row>
    <row r="28" spans="1:6" x14ac:dyDescent="0.2">
      <c r="A28" s="65" t="s">
        <v>57</v>
      </c>
      <c r="B28" s="66" t="s">
        <v>182</v>
      </c>
      <c r="C28" s="36">
        <v>45946.81</v>
      </c>
      <c r="D28" s="38">
        <v>45043.22</v>
      </c>
      <c r="E28" s="53">
        <f t="shared" si="0"/>
        <v>903.58999999999651</v>
      </c>
      <c r="F28" s="49">
        <f t="shared" si="1"/>
        <v>98.033399924826128</v>
      </c>
    </row>
    <row r="29" spans="1:6" x14ac:dyDescent="0.2">
      <c r="A29" s="65" t="s">
        <v>57</v>
      </c>
      <c r="B29" s="66" t="s">
        <v>184</v>
      </c>
      <c r="C29" s="36">
        <v>5000</v>
      </c>
      <c r="D29" s="38">
        <v>4584.3599999999997</v>
      </c>
      <c r="E29" s="53">
        <f t="shared" si="0"/>
        <v>415.64000000000033</v>
      </c>
      <c r="F29" s="49">
        <f t="shared" si="1"/>
        <v>91.68719999999999</v>
      </c>
    </row>
    <row r="30" spans="1:6" x14ac:dyDescent="0.2">
      <c r="A30" s="65" t="s">
        <v>58</v>
      </c>
      <c r="B30" s="66" t="s">
        <v>183</v>
      </c>
      <c r="C30" s="36">
        <v>173059.04</v>
      </c>
      <c r="D30" s="38">
        <v>172833.93</v>
      </c>
      <c r="E30" s="53">
        <f t="shared" ref="E30" si="2">C30-D30</f>
        <v>225.11000000001513</v>
      </c>
      <c r="F30" s="49">
        <f t="shared" ref="F30" si="3">D30/C30*100</f>
        <v>99.869923004311119</v>
      </c>
    </row>
    <row r="31" spans="1:6" ht="25.5" x14ac:dyDescent="0.2">
      <c r="A31" s="65" t="s">
        <v>60</v>
      </c>
      <c r="B31" s="66" t="s">
        <v>185</v>
      </c>
      <c r="C31" s="36">
        <v>69700</v>
      </c>
      <c r="D31" s="38">
        <v>54335.199999999997</v>
      </c>
      <c r="E31" s="53">
        <f t="shared" si="0"/>
        <v>15364.800000000003</v>
      </c>
      <c r="F31" s="49">
        <f t="shared" si="1"/>
        <v>77.955810616929696</v>
      </c>
    </row>
    <row r="32" spans="1:6" x14ac:dyDescent="0.2">
      <c r="A32" s="65" t="s">
        <v>61</v>
      </c>
      <c r="B32" s="66" t="s">
        <v>186</v>
      </c>
      <c r="C32" s="36">
        <v>1592</v>
      </c>
      <c r="D32" s="38">
        <v>1194</v>
      </c>
      <c r="E32" s="53">
        <f t="shared" si="0"/>
        <v>398</v>
      </c>
      <c r="F32" s="49">
        <f t="shared" si="1"/>
        <v>75</v>
      </c>
    </row>
    <row r="33" spans="1:6" x14ac:dyDescent="0.2">
      <c r="A33" s="65" t="s">
        <v>59</v>
      </c>
      <c r="B33" s="66" t="s">
        <v>127</v>
      </c>
      <c r="C33" s="36">
        <v>41100</v>
      </c>
      <c r="D33" s="38">
        <v>41100</v>
      </c>
      <c r="E33" s="53">
        <f t="shared" si="0"/>
        <v>0</v>
      </c>
      <c r="F33" s="49">
        <f t="shared" si="1"/>
        <v>100</v>
      </c>
    </row>
    <row r="34" spans="1:6" x14ac:dyDescent="0.2">
      <c r="A34" s="65" t="s">
        <v>59</v>
      </c>
      <c r="B34" s="66" t="s">
        <v>156</v>
      </c>
      <c r="C34" s="36">
        <v>2276</v>
      </c>
      <c r="D34" s="38">
        <v>2276</v>
      </c>
      <c r="E34" s="53">
        <f t="shared" si="0"/>
        <v>0</v>
      </c>
      <c r="F34" s="49">
        <f t="shared" si="1"/>
        <v>100</v>
      </c>
    </row>
    <row r="35" spans="1:6" x14ac:dyDescent="0.2">
      <c r="A35" s="65" t="s">
        <v>62</v>
      </c>
      <c r="B35" s="66" t="s">
        <v>128</v>
      </c>
      <c r="C35" s="36">
        <v>10000</v>
      </c>
      <c r="D35" s="38">
        <v>0</v>
      </c>
      <c r="E35" s="53">
        <f t="shared" si="0"/>
        <v>10000</v>
      </c>
      <c r="F35" s="49">
        <f t="shared" si="1"/>
        <v>0</v>
      </c>
    </row>
    <row r="36" spans="1:6" x14ac:dyDescent="0.2">
      <c r="A36" s="65" t="s">
        <v>59</v>
      </c>
      <c r="B36" s="66" t="s">
        <v>129</v>
      </c>
      <c r="C36" s="36">
        <v>80000</v>
      </c>
      <c r="D36" s="38">
        <v>80000</v>
      </c>
      <c r="E36" s="53">
        <f t="shared" si="0"/>
        <v>0</v>
      </c>
      <c r="F36" s="49">
        <f t="shared" si="1"/>
        <v>100</v>
      </c>
    </row>
    <row r="37" spans="1:6" x14ac:dyDescent="0.2">
      <c r="A37" s="65" t="s">
        <v>61</v>
      </c>
      <c r="B37" s="66" t="s">
        <v>130</v>
      </c>
      <c r="C37" s="36">
        <v>7626</v>
      </c>
      <c r="D37" s="38">
        <v>7626</v>
      </c>
      <c r="E37" s="53">
        <f t="shared" si="0"/>
        <v>0</v>
      </c>
      <c r="F37" s="49">
        <f t="shared" si="1"/>
        <v>100</v>
      </c>
    </row>
    <row r="38" spans="1:6" ht="25.5" x14ac:dyDescent="0.2">
      <c r="A38" s="65" t="s">
        <v>54</v>
      </c>
      <c r="B38" s="66" t="s">
        <v>131</v>
      </c>
      <c r="C38" s="36">
        <v>107523.76</v>
      </c>
      <c r="D38" s="38">
        <v>107523.76</v>
      </c>
      <c r="E38" s="53">
        <f t="shared" si="0"/>
        <v>0</v>
      </c>
      <c r="F38" s="49">
        <f t="shared" si="1"/>
        <v>100</v>
      </c>
    </row>
    <row r="39" spans="1:6" ht="51" x14ac:dyDescent="0.2">
      <c r="A39" s="65" t="s">
        <v>55</v>
      </c>
      <c r="B39" s="66" t="s">
        <v>132</v>
      </c>
      <c r="C39" s="36">
        <v>32472.18</v>
      </c>
      <c r="D39" s="38">
        <v>32472.18</v>
      </c>
      <c r="E39" s="53">
        <f t="shared" si="0"/>
        <v>0</v>
      </c>
      <c r="F39" s="49">
        <f t="shared" si="1"/>
        <v>100</v>
      </c>
    </row>
    <row r="40" spans="1:6" x14ac:dyDescent="0.2">
      <c r="A40" s="65" t="s">
        <v>57</v>
      </c>
      <c r="B40" s="66" t="s">
        <v>133</v>
      </c>
      <c r="C40" s="36">
        <v>134429.06</v>
      </c>
      <c r="D40" s="38">
        <v>109980</v>
      </c>
      <c r="E40" s="53">
        <f t="shared" si="0"/>
        <v>24449.059999999998</v>
      </c>
      <c r="F40" s="49">
        <f t="shared" si="1"/>
        <v>81.812667588391975</v>
      </c>
    </row>
    <row r="41" spans="1:6" x14ac:dyDescent="0.2">
      <c r="A41" s="65" t="s">
        <v>58</v>
      </c>
      <c r="B41" s="66" t="s">
        <v>134</v>
      </c>
      <c r="C41" s="36">
        <v>502712.54</v>
      </c>
      <c r="D41" s="38">
        <v>448856.27</v>
      </c>
      <c r="E41" s="53">
        <f t="shared" si="0"/>
        <v>53856.26999999996</v>
      </c>
      <c r="F41" s="49">
        <f t="shared" si="1"/>
        <v>89.286865611110485</v>
      </c>
    </row>
    <row r="42" spans="1:6" ht="25.5" x14ac:dyDescent="0.2">
      <c r="A42" s="65" t="s">
        <v>60</v>
      </c>
      <c r="B42" s="66" t="s">
        <v>187</v>
      </c>
      <c r="C42" s="36">
        <v>1384042.95</v>
      </c>
      <c r="D42" s="38">
        <v>1384042.95</v>
      </c>
      <c r="E42" s="53">
        <f t="shared" si="0"/>
        <v>0</v>
      </c>
      <c r="F42" s="49">
        <f t="shared" si="1"/>
        <v>100</v>
      </c>
    </row>
    <row r="43" spans="1:6" x14ac:dyDescent="0.2">
      <c r="A43" s="65" t="s">
        <v>57</v>
      </c>
      <c r="B43" s="66" t="s">
        <v>135</v>
      </c>
      <c r="C43" s="36">
        <v>55000</v>
      </c>
      <c r="D43" s="38">
        <v>55000</v>
      </c>
      <c r="E43" s="53">
        <f t="shared" si="0"/>
        <v>0</v>
      </c>
      <c r="F43" s="49">
        <f t="shared" si="1"/>
        <v>100</v>
      </c>
    </row>
    <row r="44" spans="1:6" x14ac:dyDescent="0.2">
      <c r="A44" s="65" t="s">
        <v>57</v>
      </c>
      <c r="B44" s="66" t="s">
        <v>188</v>
      </c>
      <c r="C44" s="36">
        <v>22000</v>
      </c>
      <c r="D44" s="38">
        <v>22000</v>
      </c>
      <c r="E44" s="53">
        <f t="shared" si="0"/>
        <v>0</v>
      </c>
      <c r="F44" s="49">
        <f t="shared" si="1"/>
        <v>100</v>
      </c>
    </row>
    <row r="45" spans="1:6" x14ac:dyDescent="0.2">
      <c r="A45" s="65" t="s">
        <v>57</v>
      </c>
      <c r="B45" s="66" t="s">
        <v>189</v>
      </c>
      <c r="C45" s="36">
        <v>200000</v>
      </c>
      <c r="D45" s="38">
        <v>200000</v>
      </c>
      <c r="E45" s="53">
        <f t="shared" si="0"/>
        <v>0</v>
      </c>
      <c r="F45" s="49">
        <f t="shared" si="1"/>
        <v>100</v>
      </c>
    </row>
    <row r="46" spans="1:6" ht="38.25" x14ac:dyDescent="0.2">
      <c r="A46" s="65" t="s">
        <v>71</v>
      </c>
      <c r="B46" s="66" t="s">
        <v>190</v>
      </c>
      <c r="C46" s="36">
        <v>6853519.4000000004</v>
      </c>
      <c r="D46" s="38">
        <v>6853519.4000000004</v>
      </c>
      <c r="E46" s="53">
        <f t="shared" si="0"/>
        <v>0</v>
      </c>
      <c r="F46" s="49">
        <f t="shared" si="1"/>
        <v>100</v>
      </c>
    </row>
    <row r="47" spans="1:6" x14ac:dyDescent="0.2">
      <c r="A47" s="65" t="s">
        <v>58</v>
      </c>
      <c r="B47" s="66" t="s">
        <v>191</v>
      </c>
      <c r="C47" s="36">
        <v>80000</v>
      </c>
      <c r="D47" s="38">
        <v>80000</v>
      </c>
      <c r="E47" s="53">
        <f t="shared" si="0"/>
        <v>0</v>
      </c>
      <c r="F47" s="49">
        <f t="shared" si="1"/>
        <v>100</v>
      </c>
    </row>
    <row r="48" spans="1:6" x14ac:dyDescent="0.2">
      <c r="A48" s="65" t="s">
        <v>57</v>
      </c>
      <c r="B48" s="66" t="s">
        <v>192</v>
      </c>
      <c r="C48" s="36">
        <v>2105.92</v>
      </c>
      <c r="D48" s="38"/>
      <c r="E48" s="53"/>
      <c r="F48" s="49"/>
    </row>
    <row r="49" spans="1:6" x14ac:dyDescent="0.2">
      <c r="A49" s="65" t="s">
        <v>73</v>
      </c>
      <c r="B49" s="66" t="s">
        <v>136</v>
      </c>
      <c r="C49" s="36">
        <v>555058</v>
      </c>
      <c r="D49" s="38">
        <v>555058</v>
      </c>
      <c r="E49" s="53">
        <f t="shared" si="0"/>
        <v>0</v>
      </c>
      <c r="F49" s="49">
        <f t="shared" si="1"/>
        <v>100</v>
      </c>
    </row>
    <row r="50" spans="1:6" ht="51" x14ac:dyDescent="0.2">
      <c r="A50" s="65" t="s">
        <v>74</v>
      </c>
      <c r="B50" s="66" t="s">
        <v>139</v>
      </c>
      <c r="C50" s="36">
        <v>167627.51</v>
      </c>
      <c r="D50" s="38">
        <v>167627.51</v>
      </c>
      <c r="E50" s="53">
        <f t="shared" si="0"/>
        <v>0</v>
      </c>
      <c r="F50" s="49">
        <f t="shared" si="1"/>
        <v>100</v>
      </c>
    </row>
    <row r="51" spans="1:6" x14ac:dyDescent="0.2">
      <c r="A51" s="65" t="s">
        <v>57</v>
      </c>
      <c r="B51" s="66" t="s">
        <v>137</v>
      </c>
      <c r="C51" s="36">
        <v>4000</v>
      </c>
      <c r="D51" s="38">
        <v>3600</v>
      </c>
      <c r="E51" s="53">
        <f t="shared" si="0"/>
        <v>400</v>
      </c>
      <c r="F51" s="49">
        <f t="shared" si="1"/>
        <v>90</v>
      </c>
    </row>
    <row r="52" spans="1:6" x14ac:dyDescent="0.2">
      <c r="A52" s="65" t="s">
        <v>57</v>
      </c>
      <c r="B52" s="66" t="s">
        <v>194</v>
      </c>
      <c r="C52" s="36">
        <v>5000</v>
      </c>
      <c r="D52" s="38">
        <v>4565.47</v>
      </c>
      <c r="E52" s="53">
        <f t="shared" si="0"/>
        <v>434.52999999999975</v>
      </c>
      <c r="F52" s="49">
        <f t="shared" si="1"/>
        <v>91.309400000000011</v>
      </c>
    </row>
    <row r="53" spans="1:6" x14ac:dyDescent="0.2">
      <c r="A53" s="65" t="s">
        <v>58</v>
      </c>
      <c r="B53" s="66" t="s">
        <v>193</v>
      </c>
      <c r="C53" s="36">
        <v>10000</v>
      </c>
      <c r="D53" s="38">
        <v>0</v>
      </c>
      <c r="E53" s="53">
        <f t="shared" si="0"/>
        <v>10000</v>
      </c>
      <c r="F53" s="49">
        <f t="shared" si="1"/>
        <v>0</v>
      </c>
    </row>
    <row r="54" spans="1:6" ht="26.25" thickBot="1" x14ac:dyDescent="0.25">
      <c r="A54" s="65" t="s">
        <v>60</v>
      </c>
      <c r="B54" s="66" t="s">
        <v>138</v>
      </c>
      <c r="C54" s="36">
        <v>11000</v>
      </c>
      <c r="D54" s="38">
        <v>7607.05</v>
      </c>
      <c r="E54" s="53">
        <f t="shared" si="0"/>
        <v>3392.95</v>
      </c>
      <c r="F54" s="49">
        <f t="shared" si="1"/>
        <v>69.155000000000001</v>
      </c>
    </row>
    <row r="55" spans="1:6" ht="9" customHeight="1" thickBot="1" x14ac:dyDescent="0.25">
      <c r="A55" s="26"/>
      <c r="B55" s="28"/>
      <c r="C55" s="29"/>
      <c r="D55" s="27"/>
      <c r="E55" s="27"/>
      <c r="F55" s="58"/>
    </row>
    <row r="56" spans="1:6" ht="13.5" customHeight="1" thickBot="1" x14ac:dyDescent="0.25">
      <c r="A56" s="67" t="s">
        <v>76</v>
      </c>
      <c r="B56" s="68" t="s">
        <v>53</v>
      </c>
      <c r="C56" s="46" t="s">
        <v>16</v>
      </c>
      <c r="D56" s="46">
        <v>108473.23</v>
      </c>
      <c r="E56" s="59" t="s">
        <v>77</v>
      </c>
      <c r="F56" s="58"/>
    </row>
  </sheetData>
  <mergeCells count="11">
    <mergeCell ref="E1:F1"/>
    <mergeCell ref="D2:F2"/>
    <mergeCell ref="F9:F14"/>
    <mergeCell ref="A5:F5"/>
    <mergeCell ref="A6:F6"/>
    <mergeCell ref="E9:E14"/>
    <mergeCell ref="B9:B14"/>
    <mergeCell ref="A2:C2"/>
    <mergeCell ref="A9:A16"/>
    <mergeCell ref="C9:C16"/>
    <mergeCell ref="D9:D14"/>
  </mergeCells>
  <conditionalFormatting sqref="D19">
    <cfRule type="cellIs" priority="1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9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1"/>
  <sheetViews>
    <sheetView showGridLines="0" view="pageLayout" zoomScaleNormal="100" workbookViewId="0">
      <selection activeCell="A4" sqref="A4:D4"/>
    </sheetView>
  </sheetViews>
  <sheetFormatPr defaultRowHeight="12.75" customHeight="1" x14ac:dyDescent="0.2"/>
  <cols>
    <col min="1" max="1" width="42.28515625" customWidth="1"/>
    <col min="2" max="2" width="40.7109375" customWidth="1"/>
    <col min="3" max="4" width="18.7109375" customWidth="1"/>
  </cols>
  <sheetData>
    <row r="1" spans="1:4" ht="12.75" customHeight="1" x14ac:dyDescent="0.2">
      <c r="C1" s="2"/>
      <c r="D1" s="4" t="s">
        <v>112</v>
      </c>
    </row>
    <row r="2" spans="1:4" ht="12.75" customHeight="1" x14ac:dyDescent="0.2">
      <c r="B2" s="131" t="s">
        <v>195</v>
      </c>
      <c r="C2" s="131"/>
      <c r="D2" s="131"/>
    </row>
    <row r="3" spans="1:4" ht="11.1" customHeight="1" x14ac:dyDescent="0.2">
      <c r="A3" s="131"/>
      <c r="B3" s="131"/>
      <c r="C3" s="131"/>
      <c r="D3" s="131"/>
    </row>
    <row r="4" spans="1:4" ht="13.15" customHeight="1" x14ac:dyDescent="0.25">
      <c r="A4" s="109" t="s">
        <v>140</v>
      </c>
      <c r="B4" s="109"/>
      <c r="C4" s="109"/>
      <c r="D4" s="109"/>
    </row>
    <row r="5" spans="1:4" ht="13.15" customHeight="1" x14ac:dyDescent="0.25">
      <c r="A5" s="109" t="s">
        <v>141</v>
      </c>
      <c r="B5" s="109"/>
      <c r="C5" s="109"/>
      <c r="D5" s="109"/>
    </row>
    <row r="6" spans="1:4" ht="13.15" customHeight="1" x14ac:dyDescent="0.25">
      <c r="A6" s="1"/>
      <c r="B6" s="1"/>
      <c r="C6" s="1"/>
      <c r="D6" s="1"/>
    </row>
    <row r="7" spans="1:4" ht="9" customHeight="1" x14ac:dyDescent="0.2">
      <c r="A7" s="3"/>
      <c r="B7" s="16"/>
      <c r="C7" s="5"/>
      <c r="D7" s="5"/>
    </row>
    <row r="8" spans="1:4" ht="13.9" customHeight="1" x14ac:dyDescent="0.2">
      <c r="A8" s="95" t="s">
        <v>2</v>
      </c>
      <c r="B8" s="123" t="s">
        <v>78</v>
      </c>
      <c r="C8" s="101" t="s">
        <v>4</v>
      </c>
      <c r="D8" s="101" t="s">
        <v>5</v>
      </c>
    </row>
    <row r="9" spans="1:4" ht="4.9000000000000004" customHeight="1" x14ac:dyDescent="0.2">
      <c r="A9" s="96"/>
      <c r="B9" s="124"/>
      <c r="C9" s="102"/>
      <c r="D9" s="102"/>
    </row>
    <row r="10" spans="1:4" ht="6" customHeight="1" x14ac:dyDescent="0.2">
      <c r="A10" s="96"/>
      <c r="B10" s="124"/>
      <c r="C10" s="102"/>
      <c r="D10" s="102"/>
    </row>
    <row r="11" spans="1:4" ht="4.9000000000000004" customHeight="1" x14ac:dyDescent="0.2">
      <c r="A11" s="96"/>
      <c r="B11" s="124"/>
      <c r="C11" s="102"/>
      <c r="D11" s="102"/>
    </row>
    <row r="12" spans="1:4" ht="6" customHeight="1" x14ac:dyDescent="0.2">
      <c r="A12" s="96"/>
      <c r="B12" s="124"/>
      <c r="C12" s="102"/>
      <c r="D12" s="102"/>
    </row>
    <row r="13" spans="1:4" ht="6" customHeight="1" x14ac:dyDescent="0.2">
      <c r="A13" s="96"/>
      <c r="B13" s="124"/>
      <c r="C13" s="102"/>
      <c r="D13" s="102"/>
    </row>
    <row r="14" spans="1:4" ht="18" customHeight="1" x14ac:dyDescent="0.2">
      <c r="A14" s="97"/>
      <c r="B14" s="132"/>
      <c r="C14" s="103"/>
      <c r="D14" s="103"/>
    </row>
    <row r="15" spans="1:4" ht="13.5" customHeight="1" x14ac:dyDescent="0.2">
      <c r="A15" s="8">
        <v>1</v>
      </c>
      <c r="B15" s="9">
        <v>3</v>
      </c>
      <c r="C15" s="10" t="s">
        <v>6</v>
      </c>
      <c r="D15" s="21" t="s">
        <v>7</v>
      </c>
    </row>
    <row r="16" spans="1:4" ht="25.5" x14ac:dyDescent="0.2">
      <c r="A16" s="78" t="s">
        <v>79</v>
      </c>
      <c r="B16" s="79" t="s">
        <v>53</v>
      </c>
      <c r="C16" s="80">
        <f>C18</f>
        <v>0</v>
      </c>
      <c r="D16" s="80">
        <f>D19</f>
        <v>-108473.22999999858</v>
      </c>
    </row>
    <row r="17" spans="1:4" x14ac:dyDescent="0.2">
      <c r="A17" s="81" t="s">
        <v>11</v>
      </c>
      <c r="B17" s="82"/>
      <c r="C17" s="83"/>
      <c r="D17" s="83"/>
    </row>
    <row r="18" spans="1:4" x14ac:dyDescent="0.2">
      <c r="A18" s="78" t="s">
        <v>80</v>
      </c>
      <c r="B18" s="79" t="s">
        <v>142</v>
      </c>
      <c r="C18" s="80">
        <f>C19</f>
        <v>0</v>
      </c>
      <c r="D18" s="80">
        <f>D19</f>
        <v>-108473.22999999858</v>
      </c>
    </row>
    <row r="19" spans="1:4" ht="25.5" x14ac:dyDescent="0.2">
      <c r="A19" s="78" t="s">
        <v>81</v>
      </c>
      <c r="B19" s="79" t="s">
        <v>143</v>
      </c>
      <c r="C19" s="80">
        <f>C20+C21</f>
        <v>0</v>
      </c>
      <c r="D19" s="80">
        <f>D20+D21</f>
        <v>-108473.22999999858</v>
      </c>
    </row>
    <row r="20" spans="1:4" x14ac:dyDescent="0.2">
      <c r="A20" s="78" t="s">
        <v>82</v>
      </c>
      <c r="B20" s="79" t="s">
        <v>83</v>
      </c>
      <c r="C20" s="80">
        <v>-13755076.789999999</v>
      </c>
      <c r="D20" s="80">
        <v>-13729055.609999999</v>
      </c>
    </row>
    <row r="21" spans="1:4" x14ac:dyDescent="0.2">
      <c r="A21" s="78" t="s">
        <v>86</v>
      </c>
      <c r="B21" s="79" t="s">
        <v>87</v>
      </c>
      <c r="C21" s="80">
        <v>13755076.789999999</v>
      </c>
      <c r="D21" s="80">
        <v>13620582.380000001</v>
      </c>
    </row>
  </sheetData>
  <mergeCells count="8">
    <mergeCell ref="A5:D5"/>
    <mergeCell ref="B2:D2"/>
    <mergeCell ref="A4:D4"/>
    <mergeCell ref="A3:D3"/>
    <mergeCell ref="A8:A14"/>
    <mergeCell ref="C8:C14"/>
    <mergeCell ref="B8:B14"/>
    <mergeCell ref="D8:D14"/>
  </mergeCells>
  <conditionalFormatting sqref="D17">
    <cfRule type="cellIs" priority="1" stopIfTrue="1" operator="equal">
      <formula>0</formula>
    </cfRule>
  </conditionalFormatting>
  <conditionalFormatting sqref="D86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8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9"/>
  <sheetViews>
    <sheetView showGridLines="0" view="pageLayout" zoomScaleNormal="100" workbookViewId="0">
      <selection activeCell="A4" sqref="A4:D4"/>
    </sheetView>
  </sheetViews>
  <sheetFormatPr defaultRowHeight="12.75" customHeight="1" x14ac:dyDescent="0.2"/>
  <cols>
    <col min="1" max="1" width="42.28515625" customWidth="1"/>
    <col min="2" max="2" width="40.7109375" customWidth="1"/>
    <col min="3" max="4" width="18.7109375" customWidth="1"/>
  </cols>
  <sheetData>
    <row r="1" spans="1:5" ht="12.75" customHeight="1" x14ac:dyDescent="0.2">
      <c r="B1" s="84"/>
      <c r="C1" s="133" t="s">
        <v>111</v>
      </c>
      <c r="D1" s="133"/>
      <c r="E1" s="84"/>
    </row>
    <row r="2" spans="1:5" ht="12.75" customHeight="1" x14ac:dyDescent="0.2">
      <c r="C2" s="94" t="s">
        <v>195</v>
      </c>
      <c r="D2" s="94"/>
      <c r="E2" s="94"/>
    </row>
    <row r="3" spans="1:5" ht="11.1" customHeight="1" x14ac:dyDescent="0.2">
      <c r="A3" s="131"/>
      <c r="B3" s="131"/>
      <c r="C3" s="131"/>
      <c r="D3" s="131"/>
    </row>
    <row r="4" spans="1:5" ht="13.15" customHeight="1" x14ac:dyDescent="0.25">
      <c r="A4" s="109" t="s">
        <v>144</v>
      </c>
      <c r="B4" s="109"/>
      <c r="C4" s="109"/>
      <c r="D4" s="109"/>
    </row>
    <row r="5" spans="1:5" ht="13.15" customHeight="1" x14ac:dyDescent="0.25">
      <c r="A5" s="109" t="s">
        <v>145</v>
      </c>
      <c r="B5" s="109"/>
      <c r="C5" s="109"/>
      <c r="D5" s="109"/>
    </row>
    <row r="6" spans="1:5" ht="13.15" customHeight="1" x14ac:dyDescent="0.25">
      <c r="A6" s="109" t="s">
        <v>146</v>
      </c>
      <c r="B6" s="109"/>
      <c r="C6" s="109"/>
      <c r="D6" s="109"/>
    </row>
    <row r="7" spans="1:5" ht="13.15" customHeight="1" x14ac:dyDescent="0.25">
      <c r="A7" s="1"/>
      <c r="B7" s="1"/>
      <c r="C7" s="1"/>
      <c r="D7" s="1"/>
    </row>
    <row r="8" spans="1:5" ht="9" customHeight="1" thickBot="1" x14ac:dyDescent="0.25">
      <c r="A8" s="3"/>
      <c r="B8" s="16"/>
      <c r="C8" s="5"/>
      <c r="D8" s="5"/>
    </row>
    <row r="9" spans="1:5" ht="13.9" customHeight="1" x14ac:dyDescent="0.2">
      <c r="A9" s="95" t="s">
        <v>2</v>
      </c>
      <c r="B9" s="123" t="s">
        <v>78</v>
      </c>
      <c r="C9" s="101" t="s">
        <v>4</v>
      </c>
      <c r="D9" s="101" t="s">
        <v>5</v>
      </c>
    </row>
    <row r="10" spans="1:5" ht="4.9000000000000004" customHeight="1" x14ac:dyDescent="0.2">
      <c r="A10" s="96"/>
      <c r="B10" s="124"/>
      <c r="C10" s="102"/>
      <c r="D10" s="102"/>
    </row>
    <row r="11" spans="1:5" ht="6" customHeight="1" x14ac:dyDescent="0.2">
      <c r="A11" s="96"/>
      <c r="B11" s="124"/>
      <c r="C11" s="102"/>
      <c r="D11" s="102"/>
    </row>
    <row r="12" spans="1:5" ht="4.9000000000000004" customHeight="1" x14ac:dyDescent="0.2">
      <c r="A12" s="96"/>
      <c r="B12" s="124"/>
      <c r="C12" s="102"/>
      <c r="D12" s="102"/>
    </row>
    <row r="13" spans="1:5" ht="6" customHeight="1" x14ac:dyDescent="0.2">
      <c r="A13" s="96"/>
      <c r="B13" s="124"/>
      <c r="C13" s="102"/>
      <c r="D13" s="102"/>
    </row>
    <row r="14" spans="1:5" ht="6" customHeight="1" x14ac:dyDescent="0.2">
      <c r="A14" s="96"/>
      <c r="B14" s="124"/>
      <c r="C14" s="102"/>
      <c r="D14" s="102"/>
    </row>
    <row r="15" spans="1:5" ht="18" customHeight="1" x14ac:dyDescent="0.2">
      <c r="A15" s="97"/>
      <c r="B15" s="132"/>
      <c r="C15" s="103"/>
      <c r="D15" s="103"/>
    </row>
    <row r="16" spans="1:5" ht="13.5" customHeight="1" thickBot="1" x14ac:dyDescent="0.25">
      <c r="A16" s="8">
        <v>1</v>
      </c>
      <c r="B16" s="9">
        <v>3</v>
      </c>
      <c r="C16" s="10" t="s">
        <v>6</v>
      </c>
      <c r="D16" s="21" t="s">
        <v>7</v>
      </c>
    </row>
    <row r="17" spans="1:4" ht="25.5" x14ac:dyDescent="0.2">
      <c r="A17" s="78" t="s">
        <v>79</v>
      </c>
      <c r="B17" s="79" t="s">
        <v>53</v>
      </c>
      <c r="C17" s="80">
        <f>C20</f>
        <v>0</v>
      </c>
      <c r="D17" s="80">
        <f>D20</f>
        <v>-108484.22999999858</v>
      </c>
    </row>
    <row r="18" spans="1:4" x14ac:dyDescent="0.2">
      <c r="A18" s="81" t="s">
        <v>11</v>
      </c>
      <c r="B18" s="82"/>
      <c r="C18" s="83"/>
      <c r="D18" s="83"/>
    </row>
    <row r="19" spans="1:4" x14ac:dyDescent="0.2">
      <c r="A19" s="78" t="s">
        <v>80</v>
      </c>
      <c r="B19" s="79" t="s">
        <v>142</v>
      </c>
      <c r="C19" s="80">
        <f>C20</f>
        <v>0</v>
      </c>
      <c r="D19" s="80">
        <f>D20</f>
        <v>-108484.22999999858</v>
      </c>
    </row>
    <row r="20" spans="1:4" ht="25.5" x14ac:dyDescent="0.2">
      <c r="A20" s="78" t="s">
        <v>81</v>
      </c>
      <c r="B20" s="79" t="s">
        <v>143</v>
      </c>
      <c r="C20" s="80">
        <f>C24+C28</f>
        <v>0</v>
      </c>
      <c r="D20" s="80">
        <f>D24+D28</f>
        <v>-108484.22999999858</v>
      </c>
    </row>
    <row r="21" spans="1:4" x14ac:dyDescent="0.2">
      <c r="A21" s="78" t="s">
        <v>82</v>
      </c>
      <c r="B21" s="79" t="s">
        <v>83</v>
      </c>
      <c r="C21" s="80">
        <f>C24</f>
        <v>-13755076.789999999</v>
      </c>
      <c r="D21" s="80">
        <f>D24:E24</f>
        <v>-13729066.609999999</v>
      </c>
    </row>
    <row r="22" spans="1:4" ht="25.5" x14ac:dyDescent="0.2">
      <c r="A22" s="78" t="s">
        <v>147</v>
      </c>
      <c r="B22" s="79" t="s">
        <v>152</v>
      </c>
      <c r="C22" s="80">
        <f>C24</f>
        <v>-13755076.789999999</v>
      </c>
      <c r="D22" s="80">
        <f>D24:E24</f>
        <v>-13729066.609999999</v>
      </c>
    </row>
    <row r="23" spans="1:4" ht="25.5" x14ac:dyDescent="0.2">
      <c r="A23" s="78" t="s">
        <v>154</v>
      </c>
      <c r="B23" s="79" t="s">
        <v>153</v>
      </c>
      <c r="C23" s="80">
        <f>C24</f>
        <v>-13755076.789999999</v>
      </c>
      <c r="D23" s="80">
        <f>D24</f>
        <v>-13729066.609999999</v>
      </c>
    </row>
    <row r="24" spans="1:4" ht="25.5" x14ac:dyDescent="0.2">
      <c r="A24" s="85" t="s">
        <v>84</v>
      </c>
      <c r="B24" s="79" t="s">
        <v>85</v>
      </c>
      <c r="C24" s="80">
        <v>-13755076.789999999</v>
      </c>
      <c r="D24" s="80">
        <v>-13729066.609999999</v>
      </c>
    </row>
    <row r="25" spans="1:4" x14ac:dyDescent="0.2">
      <c r="A25" s="78" t="s">
        <v>86</v>
      </c>
      <c r="B25" s="79" t="s">
        <v>87</v>
      </c>
      <c r="C25" s="80">
        <f>C28</f>
        <v>13755076.789999999</v>
      </c>
      <c r="D25" s="80">
        <f>D26</f>
        <v>13620582.380000001</v>
      </c>
    </row>
    <row r="26" spans="1:4" ht="25.5" x14ac:dyDescent="0.2">
      <c r="A26" s="78" t="s">
        <v>148</v>
      </c>
      <c r="B26" s="79" t="s">
        <v>149</v>
      </c>
      <c r="C26" s="80">
        <f>C28</f>
        <v>13755076.789999999</v>
      </c>
      <c r="D26" s="80">
        <f>D27</f>
        <v>13620582.380000001</v>
      </c>
    </row>
    <row r="27" spans="1:4" ht="25.5" x14ac:dyDescent="0.2">
      <c r="A27" s="78" t="s">
        <v>151</v>
      </c>
      <c r="B27" s="79" t="s">
        <v>150</v>
      </c>
      <c r="C27" s="80">
        <v>13755076.789999999</v>
      </c>
      <c r="D27" s="80">
        <f>D28</f>
        <v>13620582.380000001</v>
      </c>
    </row>
    <row r="28" spans="1:4" ht="26.25" thickBot="1" x14ac:dyDescent="0.25">
      <c r="A28" s="85" t="s">
        <v>88</v>
      </c>
      <c r="B28" s="79" t="s">
        <v>89</v>
      </c>
      <c r="C28" s="80">
        <v>13755076.789999999</v>
      </c>
      <c r="D28" s="80">
        <v>13620582.380000001</v>
      </c>
    </row>
    <row r="29" spans="1:4" ht="12.75" customHeight="1" x14ac:dyDescent="0.2">
      <c r="A29" s="30"/>
      <c r="B29" s="31"/>
      <c r="C29" s="32"/>
      <c r="D29" s="32"/>
    </row>
  </sheetData>
  <mergeCells count="10">
    <mergeCell ref="C2:E2"/>
    <mergeCell ref="C1:D1"/>
    <mergeCell ref="A3:D3"/>
    <mergeCell ref="A4:D4"/>
    <mergeCell ref="A9:A15"/>
    <mergeCell ref="B9:B15"/>
    <mergeCell ref="C9:C15"/>
    <mergeCell ref="D9:D15"/>
    <mergeCell ref="A5:D5"/>
    <mergeCell ref="A6:D6"/>
  </mergeCells>
  <conditionalFormatting sqref="D18">
    <cfRule type="cellIs" priority="1" stopIfTrue="1" operator="equal">
      <formula>0</formula>
    </cfRule>
  </conditionalFormatting>
  <conditionalFormatting sqref="D92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7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2.75" x14ac:dyDescent="0.2"/>
  <sheetData>
    <row r="1" spans="1:2" x14ac:dyDescent="0.2">
      <c r="A1" t="s">
        <v>90</v>
      </c>
      <c r="B1" t="s">
        <v>7</v>
      </c>
    </row>
    <row r="2" spans="1:2" x14ac:dyDescent="0.2">
      <c r="A2" t="s">
        <v>91</v>
      </c>
      <c r="B2" t="s">
        <v>92</v>
      </c>
    </row>
    <row r="3" spans="1:2" x14ac:dyDescent="0.2">
      <c r="A3" t="s">
        <v>93</v>
      </c>
      <c r="B3" t="s">
        <v>0</v>
      </c>
    </row>
    <row r="4" spans="1:2" x14ac:dyDescent="0.2">
      <c r="A4" t="s">
        <v>94</v>
      </c>
      <c r="B4" t="s">
        <v>95</v>
      </c>
    </row>
    <row r="5" spans="1:2" x14ac:dyDescent="0.2">
      <c r="A5" t="s">
        <v>96</v>
      </c>
      <c r="B5" t="s">
        <v>97</v>
      </c>
    </row>
    <row r="6" spans="1:2" x14ac:dyDescent="0.2">
      <c r="A6" t="s">
        <v>98</v>
      </c>
      <c r="B6" t="s">
        <v>99</v>
      </c>
    </row>
    <row r="7" spans="1:2" x14ac:dyDescent="0.2">
      <c r="A7" t="s">
        <v>100</v>
      </c>
      <c r="B7" t="s">
        <v>99</v>
      </c>
    </row>
    <row r="8" spans="1:2" x14ac:dyDescent="0.2">
      <c r="A8" t="s">
        <v>101</v>
      </c>
      <c r="B8" t="s">
        <v>102</v>
      </c>
    </row>
    <row r="9" spans="1:2" x14ac:dyDescent="0.2">
      <c r="A9" t="s">
        <v>103</v>
      </c>
      <c r="B9" t="s">
        <v>104</v>
      </c>
    </row>
    <row r="10" spans="1:2" x14ac:dyDescent="0.2">
      <c r="A10" t="s">
        <v>105</v>
      </c>
      <c r="B10" t="s">
        <v>7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24</vt:i4>
      </vt:variant>
    </vt:vector>
  </HeadingPairs>
  <TitlesOfParts>
    <vt:vector size="31" baseType="lpstr">
      <vt:lpstr>Прил1</vt:lpstr>
      <vt:lpstr>Прил2</vt:lpstr>
      <vt:lpstr>Прил3</vt:lpstr>
      <vt:lpstr>Прил4</vt:lpstr>
      <vt:lpstr>Прил5</vt:lpstr>
      <vt:lpstr>Прил6</vt:lpstr>
      <vt:lpstr>_params</vt:lpstr>
      <vt:lpstr>Прил2!LAST_CELL</vt:lpstr>
      <vt:lpstr>Прил3!LAST_CELL</vt:lpstr>
      <vt:lpstr>Прил4!LAST_CELL</vt:lpstr>
      <vt:lpstr>Прил2!PARAMS</vt:lpstr>
      <vt:lpstr>Прил1!PERIOD</vt:lpstr>
      <vt:lpstr>Прил1!RANGE_NAMES</vt:lpstr>
      <vt:lpstr>Прил1!RBEGIN_1</vt:lpstr>
      <vt:lpstr>Прил2!RBEGIN_1</vt:lpstr>
      <vt:lpstr>Прил3!RBEGIN_1</vt:lpstr>
      <vt:lpstr>Прил4!RBEGIN_1</vt:lpstr>
      <vt:lpstr>Прил5!RBEGIN_1</vt:lpstr>
      <vt:lpstr>Прил6!RBEGIN_1</vt:lpstr>
      <vt:lpstr>Прил2!REND_1</vt:lpstr>
      <vt:lpstr>Прил3!REND_1</vt:lpstr>
      <vt:lpstr>Прил4!REND_1</vt:lpstr>
      <vt:lpstr>Прил6!REND_1</vt:lpstr>
      <vt:lpstr>Прил5!S_700</vt:lpstr>
      <vt:lpstr>Прил6!S_700</vt:lpstr>
      <vt:lpstr>Прил5!S_700A</vt:lpstr>
      <vt:lpstr>Прил6!S_700A</vt:lpstr>
      <vt:lpstr>Прил1!SIGN</vt:lpstr>
      <vt:lpstr>Прил2!SIGN</vt:lpstr>
      <vt:lpstr>Прил1!SRC_CODE</vt:lpstr>
      <vt:lpstr>Прил1!SRC_KIND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</dc:creator>
  <dc:description>POI HSSF rep:2.53.0.159</dc:description>
  <cp:lastModifiedBy>User</cp:lastModifiedBy>
  <cp:lastPrinted>2022-03-02T08:43:55Z</cp:lastPrinted>
  <dcterms:created xsi:type="dcterms:W3CDTF">2022-02-24T10:05:33Z</dcterms:created>
  <dcterms:modified xsi:type="dcterms:W3CDTF">2025-06-10T06:56:08Z</dcterms:modified>
</cp:coreProperties>
</file>